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UNNS-2\Documents\Research\Goentoro Lab\Paper 1\Paper 1 _eLife\Rebuttal\Source Data v3\Figure 3 Source Data 1\"/>
    </mc:Choice>
  </mc:AlternateContent>
  <bookViews>
    <workbookView xWindow="0" yWindow="0" windowWidth="15330" windowHeight="7640" activeTab="1"/>
  </bookViews>
  <sheets>
    <sheet name="Figure3A" sheetId="1" r:id="rId1"/>
    <sheet name="Figure 3B" sheetId="2" r:id="rId2"/>
    <sheet name="Figure 3C" sheetId="3" r:id="rId3"/>
    <sheet name="Figure 3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D135" i="3" l="1"/>
  <c r="E135" i="3"/>
  <c r="F135" i="3"/>
  <c r="G135" i="3"/>
  <c r="H135" i="3"/>
  <c r="D134" i="3"/>
  <c r="E134" i="3"/>
  <c r="F134" i="3"/>
  <c r="G134" i="3"/>
  <c r="H134" i="3"/>
  <c r="C135" i="3"/>
  <c r="C134" i="3"/>
  <c r="D120" i="3"/>
  <c r="E120" i="3"/>
  <c r="F120" i="3"/>
  <c r="G120" i="3"/>
  <c r="H120" i="3"/>
  <c r="D119" i="3"/>
  <c r="E119" i="3"/>
  <c r="F119" i="3"/>
  <c r="G119" i="3"/>
  <c r="H119" i="3"/>
  <c r="C120" i="3"/>
  <c r="C119" i="3"/>
  <c r="H148" i="1"/>
  <c r="G148" i="1"/>
  <c r="F148" i="1"/>
  <c r="E148" i="1"/>
  <c r="D148" i="1"/>
  <c r="C148" i="1"/>
  <c r="H147" i="1"/>
  <c r="G147" i="1"/>
  <c r="F147" i="1"/>
  <c r="E147" i="1"/>
  <c r="D147" i="1"/>
  <c r="C147" i="1"/>
  <c r="H134" i="1"/>
  <c r="G134" i="1"/>
  <c r="F134" i="1"/>
  <c r="E134" i="1"/>
  <c r="D134" i="1"/>
  <c r="C134" i="1"/>
  <c r="H133" i="1"/>
  <c r="G133" i="1"/>
  <c r="F133" i="1"/>
  <c r="E133" i="1"/>
  <c r="D133" i="1"/>
  <c r="C133" i="1"/>
  <c r="D120" i="1"/>
  <c r="E120" i="1"/>
  <c r="F120" i="1"/>
  <c r="G120" i="1"/>
  <c r="H120" i="1"/>
  <c r="C120" i="1"/>
  <c r="D119" i="1"/>
  <c r="E119" i="1"/>
  <c r="F119" i="1"/>
  <c r="G119" i="1"/>
  <c r="H119" i="1"/>
  <c r="C119" i="1"/>
  <c r="C106" i="1"/>
  <c r="C105" i="1"/>
  <c r="D92" i="1"/>
  <c r="E92" i="1"/>
  <c r="F92" i="1"/>
  <c r="G92" i="1"/>
  <c r="H92" i="1"/>
  <c r="D91" i="1"/>
  <c r="E91" i="1"/>
  <c r="F91" i="1"/>
  <c r="G91" i="1"/>
  <c r="H91" i="1"/>
  <c r="C92" i="1"/>
  <c r="C91" i="1"/>
  <c r="D78" i="1"/>
  <c r="E78" i="1"/>
  <c r="F78" i="1"/>
  <c r="G78" i="1"/>
  <c r="H78" i="1"/>
  <c r="D77" i="1"/>
  <c r="E77" i="1"/>
  <c r="F77" i="1"/>
  <c r="G77" i="1"/>
  <c r="H77" i="1"/>
  <c r="C78" i="1"/>
  <c r="C77" i="1"/>
  <c r="C74" i="1"/>
  <c r="D64" i="1"/>
  <c r="E64" i="1"/>
  <c r="F64" i="1"/>
  <c r="G64" i="1"/>
  <c r="H64" i="1"/>
  <c r="D63" i="1"/>
  <c r="E63" i="1"/>
  <c r="F63" i="1"/>
  <c r="G63" i="1"/>
  <c r="H63" i="1"/>
  <c r="C64" i="1"/>
  <c r="C63" i="1"/>
  <c r="D52" i="1"/>
  <c r="E52" i="1"/>
  <c r="F52" i="1"/>
  <c r="G52" i="1"/>
  <c r="H52" i="1"/>
  <c r="C52" i="1"/>
  <c r="D51" i="1"/>
  <c r="E51" i="1"/>
  <c r="F51" i="1"/>
  <c r="G51" i="1"/>
  <c r="H51" i="1"/>
  <c r="C51" i="1"/>
  <c r="C39" i="1"/>
  <c r="C36" i="1"/>
  <c r="C28" i="1"/>
  <c r="C27" i="1"/>
  <c r="C24" i="1"/>
  <c r="C15" i="1"/>
  <c r="C39" i="3"/>
  <c r="D28" i="4"/>
  <c r="E28" i="4"/>
  <c r="F28" i="4"/>
  <c r="G28" i="4"/>
  <c r="H28" i="4"/>
  <c r="C28" i="4"/>
  <c r="I20" i="4"/>
  <c r="H20" i="4"/>
  <c r="G20" i="4"/>
  <c r="F20" i="4"/>
  <c r="E20" i="4"/>
  <c r="D20" i="4"/>
  <c r="C20" i="4"/>
  <c r="D12" i="4"/>
  <c r="E12" i="4"/>
  <c r="F12" i="4"/>
  <c r="G12" i="4"/>
  <c r="H12" i="4"/>
  <c r="I12" i="4"/>
  <c r="C12" i="4"/>
  <c r="H129" i="3"/>
  <c r="G129" i="3"/>
  <c r="F129" i="3"/>
  <c r="E129" i="3"/>
  <c r="D129" i="3"/>
  <c r="C129" i="3"/>
  <c r="C132" i="3" s="1"/>
  <c r="H114" i="3"/>
  <c r="G114" i="3"/>
  <c r="F114" i="3"/>
  <c r="E114" i="3"/>
  <c r="D114" i="3"/>
  <c r="C114" i="3"/>
  <c r="C117" i="3" s="1"/>
  <c r="H99" i="3"/>
  <c r="G99" i="3"/>
  <c r="F99" i="3"/>
  <c r="E99" i="3"/>
  <c r="D99" i="3"/>
  <c r="C99" i="3"/>
  <c r="C102" i="3" s="1"/>
  <c r="H84" i="3"/>
  <c r="G84" i="3"/>
  <c r="F84" i="3"/>
  <c r="E84" i="3"/>
  <c r="D84" i="3"/>
  <c r="C84" i="3"/>
  <c r="C87" i="3" s="1"/>
  <c r="H69" i="3"/>
  <c r="G69" i="3"/>
  <c r="F69" i="3"/>
  <c r="E69" i="3"/>
  <c r="D69" i="3"/>
  <c r="C69" i="3"/>
  <c r="C72" i="3" s="1"/>
  <c r="H54" i="3"/>
  <c r="G54" i="3"/>
  <c r="F54" i="3"/>
  <c r="E54" i="3"/>
  <c r="D54" i="3"/>
  <c r="C54" i="3"/>
  <c r="C56" i="3" s="1"/>
  <c r="E39" i="3"/>
  <c r="F39" i="3"/>
  <c r="G39" i="3"/>
  <c r="H39" i="3"/>
  <c r="I39" i="3"/>
  <c r="J39" i="3"/>
  <c r="D39" i="3"/>
  <c r="D42" i="3" s="1"/>
  <c r="C128" i="1"/>
  <c r="C131" i="1" s="1"/>
  <c r="J27" i="3"/>
  <c r="I27" i="3"/>
  <c r="H27" i="3"/>
  <c r="G27" i="3"/>
  <c r="F27" i="3"/>
  <c r="E27" i="3"/>
  <c r="D27" i="3"/>
  <c r="C27" i="3"/>
  <c r="J26" i="3"/>
  <c r="I26" i="3"/>
  <c r="H26" i="3"/>
  <c r="G26" i="3"/>
  <c r="F26" i="3"/>
  <c r="E26" i="3"/>
  <c r="D26" i="3"/>
  <c r="C26" i="3"/>
  <c r="D13" i="3"/>
  <c r="E13" i="3"/>
  <c r="F13" i="3"/>
  <c r="G13" i="3"/>
  <c r="H13" i="3"/>
  <c r="I13" i="3"/>
  <c r="J13" i="3"/>
  <c r="D14" i="3"/>
  <c r="E14" i="3"/>
  <c r="F14" i="3"/>
  <c r="G14" i="3"/>
  <c r="H14" i="3"/>
  <c r="I14" i="3"/>
  <c r="J14" i="3"/>
  <c r="C14" i="3"/>
  <c r="C13" i="3"/>
  <c r="H142" i="1"/>
  <c r="G142" i="1"/>
  <c r="F142" i="1"/>
  <c r="F144" i="1" s="1"/>
  <c r="E142" i="1"/>
  <c r="D142" i="1"/>
  <c r="C142" i="1"/>
  <c r="C144" i="1" s="1"/>
  <c r="H128" i="1"/>
  <c r="G128" i="1"/>
  <c r="F128" i="1"/>
  <c r="E128" i="1"/>
  <c r="D128" i="1"/>
  <c r="H114" i="1"/>
  <c r="G114" i="1"/>
  <c r="F114" i="1"/>
  <c r="E114" i="1"/>
  <c r="D114" i="1"/>
  <c r="C114" i="1"/>
  <c r="C117" i="1" s="1"/>
  <c r="H100" i="1"/>
  <c r="G100" i="1"/>
  <c r="F100" i="1"/>
  <c r="E100" i="1"/>
  <c r="D100" i="1"/>
  <c r="C100" i="1"/>
  <c r="C103" i="1" s="1"/>
  <c r="H86" i="1"/>
  <c r="G86" i="1"/>
  <c r="F86" i="1"/>
  <c r="E86" i="1"/>
  <c r="D86" i="1"/>
  <c r="C86" i="1"/>
  <c r="C89" i="1" s="1"/>
  <c r="H61" i="1"/>
  <c r="G61" i="1"/>
  <c r="F61" i="1"/>
  <c r="E61" i="1"/>
  <c r="D61" i="1"/>
  <c r="C61" i="1"/>
  <c r="H60" i="1"/>
  <c r="G60" i="1"/>
  <c r="F60" i="1"/>
  <c r="E60" i="1"/>
  <c r="D60" i="1"/>
  <c r="C60" i="1"/>
  <c r="D48" i="1"/>
  <c r="E48" i="1"/>
  <c r="F48" i="1"/>
  <c r="G48" i="1"/>
  <c r="H48" i="1"/>
  <c r="D49" i="1"/>
  <c r="E49" i="1"/>
  <c r="F49" i="1"/>
  <c r="G49" i="1"/>
  <c r="H49" i="1"/>
  <c r="C49" i="1"/>
  <c r="C48" i="1"/>
  <c r="D72" i="1"/>
  <c r="E72" i="1"/>
  <c r="F72" i="1"/>
  <c r="G72" i="1"/>
  <c r="H72" i="1"/>
  <c r="C72" i="1"/>
  <c r="C75" i="1" s="1"/>
  <c r="F130" i="1" l="1"/>
  <c r="E130" i="1"/>
  <c r="G116" i="1"/>
  <c r="D145" i="1"/>
  <c r="H75" i="1"/>
  <c r="H89" i="1"/>
  <c r="E75" i="1"/>
  <c r="G89" i="1"/>
  <c r="D89" i="1"/>
  <c r="H74" i="1"/>
  <c r="D74" i="1"/>
  <c r="D88" i="1"/>
  <c r="H88" i="1"/>
  <c r="G74" i="1"/>
  <c r="E88" i="1"/>
  <c r="G103" i="1"/>
  <c r="E116" i="1"/>
  <c r="D75" i="1"/>
  <c r="F74" i="1"/>
  <c r="E74" i="1"/>
  <c r="F89" i="1"/>
  <c r="F88" i="1"/>
  <c r="D103" i="1"/>
  <c r="H103" i="1"/>
  <c r="F116" i="1"/>
  <c r="G145" i="1"/>
  <c r="G75" i="1"/>
  <c r="C88" i="1"/>
  <c r="G88" i="1"/>
  <c r="E89" i="1"/>
  <c r="C102" i="1"/>
  <c r="E102" i="1"/>
  <c r="G117" i="1"/>
  <c r="H145" i="1"/>
  <c r="F75" i="1"/>
  <c r="G102" i="1"/>
  <c r="F102" i="1"/>
  <c r="D117" i="1"/>
  <c r="H117" i="1"/>
  <c r="E144" i="1"/>
  <c r="C116" i="1"/>
  <c r="J41" i="3"/>
  <c r="C42" i="3"/>
  <c r="F42" i="3"/>
  <c r="H42" i="3"/>
  <c r="E72" i="3"/>
  <c r="C41" i="3"/>
  <c r="E116" i="3"/>
  <c r="G132" i="3"/>
  <c r="D132" i="3"/>
  <c r="H132" i="3"/>
  <c r="E131" i="3"/>
  <c r="C131" i="3"/>
  <c r="F131" i="3"/>
  <c r="G131" i="3"/>
  <c r="F116" i="3"/>
  <c r="G117" i="3"/>
  <c r="D117" i="3"/>
  <c r="H117" i="3"/>
  <c r="E132" i="3"/>
  <c r="D131" i="3"/>
  <c r="H131" i="3"/>
  <c r="F132" i="3"/>
  <c r="C116" i="3"/>
  <c r="G116" i="3"/>
  <c r="E117" i="3"/>
  <c r="D116" i="3"/>
  <c r="H116" i="3"/>
  <c r="F117" i="3"/>
  <c r="D102" i="3"/>
  <c r="E101" i="3"/>
  <c r="C101" i="3"/>
  <c r="F101" i="3"/>
  <c r="D101" i="3"/>
  <c r="G86" i="3"/>
  <c r="G102" i="3"/>
  <c r="G101" i="3"/>
  <c r="H102" i="3"/>
  <c r="H101" i="3"/>
  <c r="E86" i="3"/>
  <c r="C86" i="3"/>
  <c r="F86" i="3"/>
  <c r="G87" i="3"/>
  <c r="D87" i="3"/>
  <c r="H87" i="3"/>
  <c r="E102" i="3"/>
  <c r="F102" i="3"/>
  <c r="E87" i="3"/>
  <c r="D86" i="3"/>
  <c r="H86" i="3"/>
  <c r="F87" i="3"/>
  <c r="F72" i="3"/>
  <c r="G72" i="3"/>
  <c r="D72" i="3"/>
  <c r="H72" i="3"/>
  <c r="F71" i="3"/>
  <c r="C71" i="3"/>
  <c r="G71" i="3"/>
  <c r="D71" i="3"/>
  <c r="H71" i="3"/>
  <c r="E71" i="3"/>
  <c r="F56" i="3"/>
  <c r="D56" i="3"/>
  <c r="H57" i="3"/>
  <c r="H56" i="3"/>
  <c r="I41" i="3"/>
  <c r="E41" i="3"/>
  <c r="E57" i="3"/>
  <c r="E56" i="3"/>
  <c r="H41" i="3"/>
  <c r="G42" i="3"/>
  <c r="G56" i="3"/>
  <c r="F57" i="3"/>
  <c r="C57" i="3"/>
  <c r="G57" i="3"/>
  <c r="D57" i="3"/>
  <c r="I42" i="3"/>
  <c r="E42" i="3"/>
  <c r="G41" i="3"/>
  <c r="J42" i="3"/>
  <c r="D41" i="3"/>
  <c r="F41" i="3"/>
  <c r="G131" i="1"/>
  <c r="D131" i="1"/>
  <c r="H131" i="1"/>
  <c r="E145" i="1"/>
  <c r="D144" i="1"/>
  <c r="H144" i="1"/>
  <c r="F145" i="1"/>
  <c r="G144" i="1"/>
  <c r="C145" i="1"/>
  <c r="C130" i="1"/>
  <c r="G130" i="1"/>
  <c r="E131" i="1"/>
  <c r="D130" i="1"/>
  <c r="H130" i="1"/>
  <c r="F131" i="1"/>
  <c r="D116" i="1"/>
  <c r="H116" i="1"/>
  <c r="F117" i="1"/>
  <c r="E117" i="1"/>
  <c r="E103" i="1"/>
  <c r="D102" i="1"/>
  <c r="H102" i="1"/>
  <c r="F103" i="1"/>
  <c r="G39" i="2"/>
  <c r="H105" i="3" l="1"/>
  <c r="H90" i="3"/>
  <c r="F75" i="3"/>
  <c r="M7" i="3"/>
  <c r="D74" i="3" s="1"/>
  <c r="M8" i="3"/>
  <c r="H17" i="3"/>
  <c r="F30" i="3"/>
  <c r="E30" i="3"/>
  <c r="C39" i="2"/>
  <c r="D39" i="2"/>
  <c r="E39" i="2"/>
  <c r="H39" i="2"/>
  <c r="F39" i="2"/>
  <c r="D18" i="2"/>
  <c r="E18" i="2"/>
  <c r="F18" i="2"/>
  <c r="G18" i="2"/>
  <c r="H18" i="2"/>
  <c r="C18" i="2"/>
  <c r="E11" i="2"/>
  <c r="F11" i="2"/>
  <c r="G11" i="2"/>
  <c r="H11" i="2"/>
  <c r="D11" i="2"/>
  <c r="C11" i="2"/>
  <c r="D24" i="1"/>
  <c r="E24" i="1"/>
  <c r="F24" i="1"/>
  <c r="G24" i="1"/>
  <c r="H24" i="1"/>
  <c r="D25" i="1"/>
  <c r="E25" i="1"/>
  <c r="F25" i="1"/>
  <c r="G25" i="1"/>
  <c r="H25" i="1"/>
  <c r="D36" i="1"/>
  <c r="E36" i="1"/>
  <c r="F36" i="1"/>
  <c r="G36" i="1"/>
  <c r="H36" i="1"/>
  <c r="D37" i="1"/>
  <c r="E37" i="1"/>
  <c r="F37" i="1"/>
  <c r="G37" i="1"/>
  <c r="H37" i="1"/>
  <c r="C37" i="1"/>
  <c r="C25" i="1"/>
  <c r="D13" i="1"/>
  <c r="E13" i="1"/>
  <c r="F13" i="1"/>
  <c r="G13" i="1"/>
  <c r="H13" i="1"/>
  <c r="C13" i="1"/>
  <c r="C12" i="1"/>
  <c r="D12" i="1"/>
  <c r="E12" i="1"/>
  <c r="F12" i="1"/>
  <c r="G12" i="1"/>
  <c r="H12" i="1"/>
  <c r="J45" i="3" l="1"/>
  <c r="G60" i="3"/>
  <c r="G105" i="3"/>
  <c r="C105" i="3"/>
  <c r="G90" i="3"/>
  <c r="E90" i="3"/>
  <c r="F105" i="3"/>
  <c r="D105" i="3"/>
  <c r="F60" i="3"/>
  <c r="G89" i="3"/>
  <c r="F90" i="3"/>
  <c r="F89" i="3"/>
  <c r="E89" i="3"/>
  <c r="C89" i="3"/>
  <c r="E105" i="3"/>
  <c r="C104" i="3"/>
  <c r="E104" i="3"/>
  <c r="D104" i="3"/>
  <c r="F104" i="3"/>
  <c r="E75" i="3"/>
  <c r="H104" i="3"/>
  <c r="G104" i="3"/>
  <c r="C90" i="3"/>
  <c r="D90" i="3"/>
  <c r="D89" i="3"/>
  <c r="H89" i="3"/>
  <c r="H60" i="3"/>
  <c r="D75" i="3"/>
  <c r="E60" i="3"/>
  <c r="G75" i="3"/>
  <c r="C60" i="3"/>
  <c r="D29" i="3"/>
  <c r="J29" i="3"/>
  <c r="E74" i="3"/>
  <c r="F59" i="3"/>
  <c r="E29" i="3"/>
  <c r="H16" i="3"/>
  <c r="C59" i="3"/>
  <c r="F74" i="3"/>
  <c r="H59" i="3"/>
  <c r="H75" i="3"/>
  <c r="D59" i="3"/>
  <c r="G59" i="3"/>
  <c r="I16" i="3"/>
  <c r="E16" i="3"/>
  <c r="D45" i="3"/>
  <c r="C75" i="3"/>
  <c r="H74" i="3"/>
  <c r="C74" i="3"/>
  <c r="E59" i="3"/>
  <c r="G74" i="3"/>
  <c r="D60" i="3"/>
  <c r="D30" i="3"/>
  <c r="I30" i="3"/>
  <c r="F17" i="3"/>
  <c r="G44" i="3"/>
  <c r="E17" i="3"/>
  <c r="I17" i="3"/>
  <c r="G29" i="3"/>
  <c r="J16" i="3"/>
  <c r="D44" i="3"/>
  <c r="C44" i="3"/>
  <c r="C30" i="3"/>
  <c r="G30" i="3"/>
  <c r="C17" i="3"/>
  <c r="J17" i="3"/>
  <c r="D16" i="3"/>
  <c r="C16" i="3"/>
  <c r="H29" i="3"/>
  <c r="G16" i="3"/>
  <c r="H45" i="3"/>
  <c r="J44" i="3"/>
  <c r="E45" i="3"/>
  <c r="E44" i="3"/>
  <c r="I44" i="3"/>
  <c r="F44" i="3"/>
  <c r="G45" i="3"/>
  <c r="D17" i="3"/>
  <c r="H30" i="3"/>
  <c r="G17" i="3"/>
  <c r="J30" i="3"/>
  <c r="C29" i="3"/>
  <c r="F16" i="3"/>
  <c r="F29" i="3"/>
  <c r="I29" i="3"/>
  <c r="F45" i="3"/>
  <c r="I45" i="3"/>
  <c r="H44" i="3"/>
  <c r="C45" i="3"/>
  <c r="K7" i="1"/>
  <c r="K8" i="1"/>
  <c r="H25" i="2"/>
  <c r="C25" i="2"/>
  <c r="G32" i="2"/>
  <c r="F25" i="2"/>
  <c r="G25" i="2"/>
  <c r="E32" i="2"/>
  <c r="E25" i="2"/>
  <c r="F32" i="2"/>
  <c r="D32" i="2"/>
  <c r="D25" i="2"/>
  <c r="H32" i="2"/>
  <c r="C32" i="2"/>
  <c r="E106" i="1" l="1"/>
  <c r="F106" i="1"/>
  <c r="H106" i="1"/>
  <c r="G106" i="1"/>
  <c r="D106" i="1"/>
  <c r="E105" i="1"/>
  <c r="D105" i="1"/>
  <c r="H105" i="1"/>
  <c r="G105" i="1"/>
  <c r="F105" i="1"/>
  <c r="D16" i="1"/>
  <c r="C40" i="1"/>
  <c r="G40" i="1"/>
  <c r="D28" i="1"/>
  <c r="D40" i="1"/>
  <c r="F40" i="1"/>
  <c r="E40" i="1"/>
  <c r="F39" i="1"/>
  <c r="E39" i="1"/>
  <c r="D39" i="1"/>
  <c r="G39" i="1"/>
  <c r="H39" i="1"/>
  <c r="H40" i="1"/>
  <c r="D27" i="1"/>
  <c r="H16" i="1"/>
  <c r="G27" i="1"/>
  <c r="H27" i="1"/>
  <c r="H28" i="1"/>
  <c r="D15" i="1"/>
  <c r="F27" i="1"/>
  <c r="F28" i="1"/>
  <c r="G28" i="1"/>
  <c r="F16" i="1"/>
  <c r="E28" i="1"/>
  <c r="E27" i="1"/>
  <c r="C16" i="1"/>
  <c r="G16" i="1"/>
  <c r="E15" i="1"/>
  <c r="F15" i="1"/>
  <c r="H15" i="1"/>
  <c r="E16" i="1"/>
</calcChain>
</file>

<file path=xl/sharedStrings.xml><?xml version="1.0" encoding="utf-8"?>
<sst xmlns="http://schemas.openxmlformats.org/spreadsheetml/2006/main" count="512" uniqueCount="68">
  <si>
    <t>Lane 1</t>
  </si>
  <si>
    <t>Lane 2</t>
  </si>
  <si>
    <t>Lane 3</t>
  </si>
  <si>
    <t>Wnt (ng/mL)</t>
  </si>
  <si>
    <t>Lane 4</t>
  </si>
  <si>
    <t>Lane 5</t>
  </si>
  <si>
    <t>Lane 6</t>
  </si>
  <si>
    <t>Lane 7</t>
  </si>
  <si>
    <t>dpERK1/2</t>
  </si>
  <si>
    <t>EGF (ng/mL)</t>
  </si>
  <si>
    <t>Raf S289/296/301A</t>
  </si>
  <si>
    <t>Numerical data of Figure 3A</t>
  </si>
  <si>
    <t>Figure 3A - Gel 2</t>
  </si>
  <si>
    <t>Figure 3A - Gel 1</t>
  </si>
  <si>
    <t>Figure 3A - Gel 3</t>
  </si>
  <si>
    <t>phospho-LRP5/6 band intensity (AU)</t>
  </si>
  <si>
    <t>beta-catenin band intensity (AU)</t>
  </si>
  <si>
    <t>GAPDH band intensity (AU)</t>
  </si>
  <si>
    <t xml:space="preserve">Normalized data: </t>
  </si>
  <si>
    <t xml:space="preserve">phospho-LRP5/6 </t>
  </si>
  <si>
    <t xml:space="preserve">beta-catenin </t>
  </si>
  <si>
    <t>Numerical data of Figure 3B</t>
  </si>
  <si>
    <t>For plotting Figure 3B, the raw dpERK1/2 intensity data are normalized to Histone H3 (loading control), and then plotted relative to control cells (0 ng/mL of EGF)</t>
  </si>
  <si>
    <t>Numerical data of Figure 3C</t>
  </si>
  <si>
    <t>Numerical data of Figure 3D</t>
  </si>
  <si>
    <t xml:space="preserve">Data plotted in Figure 3D come from 3 independent experiments.  Numerical data from the three gels are presented here. </t>
  </si>
  <si>
    <t>For plotting Figure 3D, the raw dpERK1/2 intensity data are normalized to Histone H3 (loading control), and then plotted relative to wt control cells (0 ng/mL of EGF)</t>
  </si>
  <si>
    <t xml:space="preserve">Data plotted in Figure 3B come from 5 independent experiments.  Numerical data from the five gels are presented here. </t>
  </si>
  <si>
    <t>Figure 3B - Gel 1</t>
  </si>
  <si>
    <t>Figure 3B - Gel 2</t>
  </si>
  <si>
    <t>Figure 3B - Gel 4</t>
  </si>
  <si>
    <t>Figure 3B - Gel 3</t>
  </si>
  <si>
    <t>Figure 3B - Gel 5</t>
  </si>
  <si>
    <t>dpERK1/2 band intensity (AU)</t>
  </si>
  <si>
    <t>Histone H3 band intensity (AU)</t>
  </si>
  <si>
    <t>Figure 3C - Gel 1</t>
  </si>
  <si>
    <t>Figure 3C - Gel 2</t>
  </si>
  <si>
    <t>Figure 3C - Gel 3</t>
  </si>
  <si>
    <r>
      <t>CHIR99021 (</t>
    </r>
    <r>
      <rPr>
        <i/>
        <sz val="14"/>
        <color theme="1"/>
        <rFont val="Symbol"/>
        <family val="1"/>
        <charset val="2"/>
      </rPr>
      <t>m</t>
    </r>
    <r>
      <rPr>
        <i/>
        <sz val="14"/>
        <color theme="1"/>
        <rFont val="Calibri"/>
        <family val="2"/>
        <scheme val="minor"/>
      </rPr>
      <t>M)</t>
    </r>
  </si>
  <si>
    <t>wt</t>
  </si>
  <si>
    <t>Figure 3D - Gel 1</t>
  </si>
  <si>
    <t>Figure 3D - Gel 2</t>
  </si>
  <si>
    <t>Figure 3D - Gel 3</t>
  </si>
  <si>
    <t>Band intensity was quantified using Odyssey Application software version 3.0</t>
  </si>
  <si>
    <t>Figure 3A - Gel 4</t>
  </si>
  <si>
    <t>Figure 3A - Gel 5</t>
  </si>
  <si>
    <t>Figure 3A - Gel 6</t>
  </si>
  <si>
    <t>Figure 3A - Gel 7</t>
  </si>
  <si>
    <t>Figure 3A - Gel 8</t>
  </si>
  <si>
    <t>Figure 3A - Gel 9</t>
  </si>
  <si>
    <t>Figure 3A - Gel 10</t>
  </si>
  <si>
    <t>Figure 3A - Gel 11</t>
  </si>
  <si>
    <t>Weighted Average Loading Control (AU)</t>
  </si>
  <si>
    <t>Lane 8</t>
  </si>
  <si>
    <t>Figure 3C - Gel 4</t>
  </si>
  <si>
    <t>Figure 3C - Gel 5</t>
  </si>
  <si>
    <t>Figure 3C - Gel 6</t>
  </si>
  <si>
    <t>Figure 3C - Gel 7</t>
  </si>
  <si>
    <t>Figure 3C - Gel 8</t>
  </si>
  <si>
    <t>Figure 3C - Gel 9</t>
  </si>
  <si>
    <t xml:space="preserve">Data plotted in Figure 3A come from 7 independent experiments.  Numerical data from the 11 gels are presented here. </t>
  </si>
  <si>
    <t xml:space="preserve">Data plotted in Figure 3C come from 5 independent experiments.  Numerical data from the 9 gels are presented here. </t>
  </si>
  <si>
    <t>For plotting Figure 3C, the raw beta-catenin and LRP intensity data are normalized to loading control, and then plotted relative to unstimulated samples (0 ng/mL of Wnt). The fold-activation is scaled to the average across all experiments to reduce experiment-to-experiment variability (using the 80 and 160ng/mL Wnt samples as reference)</t>
  </si>
  <si>
    <t>For plotting Figure 3A, the raw beta-catenin and LRP intensity data are normalized to loading control, and then plotted relative to unstimulated samples (0 ng/mL of Wnt). The fold-activation is scaled to the average across all experiments to reduce experiment-to-experiment variability (using the 80 and 160ng/mL Wnt samples as reference)</t>
  </si>
  <si>
    <t xml:space="preserve">Data normalized to loading control: </t>
  </si>
  <si>
    <t>Data normalized across gels:</t>
  </si>
  <si>
    <t>To correct for variation in fold-activation across experiments, we rescale all gels to the average fold-activation of all gels (as discussed in Methods)</t>
  </si>
  <si>
    <t>Average fold-activation (mean of 80 and 160ng/mL samples of all experiments)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</si>
</sst>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8"/>
      <color theme="1"/>
      <name val="Calibri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4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2" fontId="2" fillId="0" borderId="5" xfId="0" applyNumberFormat="1" applyFont="1" applyBorder="1" applyAlignment="1">
      <alignment vertical="center"/>
    </xf>
    <xf numFmtId="2" fontId="2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zoomScale="60" zoomScaleNormal="60" workbookViewId="0">
      <selection activeCell="J5" sqref="J5:J6"/>
    </sheetView>
  </sheetViews>
  <sheetFormatPr defaultColWidth="9.1796875" defaultRowHeight="31" customHeight="1" x14ac:dyDescent="0.35"/>
  <cols>
    <col min="1" max="1" width="40.7265625" style="13" customWidth="1"/>
    <col min="2" max="9" width="9.1796875" style="13"/>
    <col min="10" max="10" width="44.54296875" style="13" customWidth="1"/>
    <col min="11" max="18" width="9.1796875" style="13"/>
    <col min="19" max="19" width="15.453125" style="13" customWidth="1"/>
    <col min="20" max="16384" width="9.1796875" style="13"/>
  </cols>
  <sheetData>
    <row r="1" spans="1:11" ht="31" customHeight="1" x14ac:dyDescent="0.35">
      <c r="A1" s="1" t="s">
        <v>11</v>
      </c>
    </row>
    <row r="2" spans="1:11" ht="31" customHeight="1" x14ac:dyDescent="0.35">
      <c r="A2" s="7" t="s">
        <v>60</v>
      </c>
    </row>
    <row r="3" spans="1:11" ht="31" customHeight="1" x14ac:dyDescent="0.35">
      <c r="A3" s="7" t="s">
        <v>63</v>
      </c>
    </row>
    <row r="4" spans="1:11" ht="31" customHeight="1" x14ac:dyDescent="0.35">
      <c r="A4" s="7" t="s">
        <v>43</v>
      </c>
    </row>
    <row r="5" spans="1:11" ht="31" customHeight="1" x14ac:dyDescent="0.35">
      <c r="J5" s="13" t="s">
        <v>66</v>
      </c>
    </row>
    <row r="6" spans="1:11" ht="31" customHeight="1" thickBot="1" x14ac:dyDescent="0.4">
      <c r="A6" s="8" t="s">
        <v>13</v>
      </c>
      <c r="B6" s="9"/>
      <c r="C6" s="15" t="s">
        <v>0</v>
      </c>
      <c r="D6" s="15" t="s">
        <v>1</v>
      </c>
      <c r="E6" s="15" t="s">
        <v>2</v>
      </c>
      <c r="F6" s="15" t="s">
        <v>4</v>
      </c>
      <c r="G6" s="15" t="s">
        <v>5</v>
      </c>
      <c r="H6" s="16" t="s">
        <v>6</v>
      </c>
      <c r="J6" s="8" t="s">
        <v>67</v>
      </c>
      <c r="K6" s="31"/>
    </row>
    <row r="7" spans="1:11" ht="31" customHeight="1" thickTop="1" x14ac:dyDescent="0.35">
      <c r="A7" s="2" t="s">
        <v>3</v>
      </c>
      <c r="B7" s="11"/>
      <c r="C7" s="19">
        <v>0</v>
      </c>
      <c r="D7" s="19">
        <v>10</v>
      </c>
      <c r="E7" s="19">
        <v>20</v>
      </c>
      <c r="F7" s="19">
        <v>40</v>
      </c>
      <c r="G7" s="19">
        <v>80</v>
      </c>
      <c r="H7" s="20">
        <v>160</v>
      </c>
      <c r="J7" s="3" t="s">
        <v>19</v>
      </c>
      <c r="K7" s="32">
        <f>AVERAGE(G12,H12,G24,H24,G36,H36,E48,G48,E60,G60,E74,G74,E88,G88,G102,H102,D116,E116,D130,E130,D144,E144)</f>
        <v>3.8888043992674999</v>
      </c>
    </row>
    <row r="8" spans="1:11" ht="31" customHeight="1" x14ac:dyDescent="0.35">
      <c r="A8" s="3" t="s">
        <v>15</v>
      </c>
      <c r="B8" s="11"/>
      <c r="C8" s="28">
        <v>1.95</v>
      </c>
      <c r="D8" s="28">
        <v>3.58</v>
      </c>
      <c r="E8" s="28">
        <v>5.34</v>
      </c>
      <c r="F8" s="28">
        <v>6.93</v>
      </c>
      <c r="G8" s="28">
        <v>8.5399999999999991</v>
      </c>
      <c r="H8" s="29">
        <v>7.93</v>
      </c>
      <c r="J8" s="5" t="s">
        <v>20</v>
      </c>
      <c r="K8" s="33">
        <f>AVERAGE(G13,H13,G25,H25,G37,H37,E49,G49,E61,G61,E75,G75,E89,G89,G103,H103,D117,E117,D131,E131,D145,E145)</f>
        <v>6.6654984705062823</v>
      </c>
    </row>
    <row r="9" spans="1:11" ht="31" customHeight="1" x14ac:dyDescent="0.35">
      <c r="A9" s="3" t="s">
        <v>16</v>
      </c>
      <c r="B9" s="11"/>
      <c r="C9" s="28">
        <v>5.58</v>
      </c>
      <c r="D9" s="28">
        <v>13.09</v>
      </c>
      <c r="E9" s="28">
        <v>19.350000000000001</v>
      </c>
      <c r="F9" s="28">
        <v>25.8</v>
      </c>
      <c r="G9" s="28">
        <v>29.12</v>
      </c>
      <c r="H9" s="29">
        <v>30.78</v>
      </c>
    </row>
    <row r="10" spans="1:11" ht="31" customHeight="1" x14ac:dyDescent="0.35">
      <c r="A10" s="3" t="s">
        <v>17</v>
      </c>
      <c r="B10" s="11"/>
      <c r="C10" s="28">
        <v>54.36</v>
      </c>
      <c r="D10" s="28">
        <v>47.64</v>
      </c>
      <c r="E10" s="28">
        <v>48.63</v>
      </c>
      <c r="F10" s="28">
        <v>51.12</v>
      </c>
      <c r="G10" s="28">
        <v>45.96</v>
      </c>
      <c r="H10" s="29">
        <v>41.57</v>
      </c>
    </row>
    <row r="11" spans="1:11" ht="31" customHeight="1" x14ac:dyDescent="0.35">
      <c r="A11" s="4" t="s">
        <v>64</v>
      </c>
      <c r="B11" s="11"/>
      <c r="C11" s="28"/>
      <c r="D11" s="28"/>
      <c r="E11" s="28"/>
      <c r="F11" s="28"/>
      <c r="G11" s="28"/>
      <c r="H11" s="29"/>
    </row>
    <row r="12" spans="1:11" ht="31" customHeight="1" x14ac:dyDescent="0.35">
      <c r="A12" s="3" t="s">
        <v>19</v>
      </c>
      <c r="B12" s="11"/>
      <c r="C12" s="28">
        <f>C8/C10/($C$8/$C$10)</f>
        <v>1</v>
      </c>
      <c r="D12" s="28">
        <f t="shared" ref="D12:H12" si="0">D8/D10/($C$8/$C$10)</f>
        <v>2.0948653361751597</v>
      </c>
      <c r="E12" s="28">
        <f t="shared" si="0"/>
        <v>3.0611303563802017</v>
      </c>
      <c r="F12" s="28">
        <f t="shared" si="0"/>
        <v>3.7790899241603468</v>
      </c>
      <c r="G12" s="28">
        <f t="shared" si="0"/>
        <v>5.179915645711989</v>
      </c>
      <c r="H12" s="29">
        <f t="shared" si="0"/>
        <v>5.317873466442145</v>
      </c>
    </row>
    <row r="13" spans="1:11" ht="31" customHeight="1" x14ac:dyDescent="0.35">
      <c r="A13" s="11" t="s">
        <v>20</v>
      </c>
      <c r="B13" s="11"/>
      <c r="C13" s="28">
        <f>C9/C10/($C$9/$C$10)</f>
        <v>1</v>
      </c>
      <c r="D13" s="28">
        <f t="shared" ref="D13:H13" si="1">D9/D10/($C$9/$C$10)</f>
        <v>2.676782860702581</v>
      </c>
      <c r="E13" s="28">
        <f t="shared" si="1"/>
        <v>3.8763407693379235</v>
      </c>
      <c r="F13" s="28">
        <f t="shared" si="1"/>
        <v>4.9167045282447379</v>
      </c>
      <c r="G13" s="28">
        <f t="shared" si="1"/>
        <v>6.1724360594064969</v>
      </c>
      <c r="H13" s="29">
        <f t="shared" si="1"/>
        <v>7.2132974306843494</v>
      </c>
    </row>
    <row r="14" spans="1:11" ht="31" customHeight="1" x14ac:dyDescent="0.35">
      <c r="A14" s="30" t="s">
        <v>65</v>
      </c>
      <c r="B14" s="11"/>
      <c r="C14" s="28"/>
      <c r="D14" s="28"/>
      <c r="E14" s="28"/>
      <c r="F14" s="28"/>
      <c r="G14" s="28"/>
      <c r="H14" s="29"/>
    </row>
    <row r="15" spans="1:11" ht="31" customHeight="1" x14ac:dyDescent="0.35">
      <c r="A15" s="3" t="s">
        <v>19</v>
      </c>
      <c r="B15" s="11"/>
      <c r="C15" s="28">
        <f>(C12-1)/(AVERAGE($G12,$H12)-1)*($K$7-1)+1</f>
        <v>1</v>
      </c>
      <c r="D15" s="28">
        <f t="shared" ref="D15:H15" si="2">(D12-1)/(AVERAGE($G12,$H12)-1)*($K$7-1)+1</f>
        <v>1.7443940436753271</v>
      </c>
      <c r="E15" s="28">
        <f t="shared" si="2"/>
        <v>2.4013533078759979</v>
      </c>
      <c r="F15" s="28">
        <f t="shared" si="2"/>
        <v>2.8894908058831046</v>
      </c>
      <c r="G15" s="28">
        <f>(G12-1)/(AVERAGE($G12,$H12)-1)*($K$7-1)+1</f>
        <v>3.8419059467195753</v>
      </c>
      <c r="H15" s="29">
        <f t="shared" si="2"/>
        <v>3.9357028518154245</v>
      </c>
    </row>
    <row r="16" spans="1:11" ht="31" customHeight="1" x14ac:dyDescent="0.35">
      <c r="A16" s="5" t="s">
        <v>20</v>
      </c>
      <c r="B16" s="12"/>
      <c r="C16" s="26">
        <f>(C13-1)/(AVERAGE($G13,$H13)-1)*($K$8-1)+1</f>
        <v>1</v>
      </c>
      <c r="D16" s="26">
        <f t="shared" ref="D16:H16" si="3">(D13-1)/(AVERAGE($G13,$H13)-1)*($K$8-1)+1</f>
        <v>2.6687217808056776</v>
      </c>
      <c r="E16" s="26">
        <f t="shared" si="3"/>
        <v>3.8625128532160726</v>
      </c>
      <c r="F16" s="26">
        <f t="shared" si="3"/>
        <v>4.8978750966739053</v>
      </c>
      <c r="G16" s="26">
        <f t="shared" si="3"/>
        <v>6.1475697387196142</v>
      </c>
      <c r="H16" s="27">
        <f t="shared" si="3"/>
        <v>7.1834272022929504</v>
      </c>
    </row>
    <row r="17" spans="1:8" ht="31" customHeight="1" x14ac:dyDescent="0.35">
      <c r="A17" s="7"/>
      <c r="B17" s="7"/>
      <c r="C17" s="14"/>
      <c r="D17" s="14"/>
      <c r="E17" s="14"/>
      <c r="F17" s="14"/>
      <c r="G17" s="14"/>
      <c r="H17" s="14"/>
    </row>
    <row r="18" spans="1:8" ht="31" customHeight="1" thickBot="1" x14ac:dyDescent="0.4">
      <c r="A18" s="8" t="s">
        <v>12</v>
      </c>
      <c r="B18" s="9"/>
      <c r="C18" s="15" t="s">
        <v>0</v>
      </c>
      <c r="D18" s="15" t="s">
        <v>1</v>
      </c>
      <c r="E18" s="15" t="s">
        <v>2</v>
      </c>
      <c r="F18" s="15" t="s">
        <v>4</v>
      </c>
      <c r="G18" s="15" t="s">
        <v>5</v>
      </c>
      <c r="H18" s="16" t="s">
        <v>6</v>
      </c>
    </row>
    <row r="19" spans="1:8" ht="31" customHeight="1" thickTop="1" x14ac:dyDescent="0.35">
      <c r="A19" s="2" t="s">
        <v>3</v>
      </c>
      <c r="B19" s="11"/>
      <c r="C19" s="19">
        <v>0</v>
      </c>
      <c r="D19" s="19">
        <v>10</v>
      </c>
      <c r="E19" s="19">
        <v>20</v>
      </c>
      <c r="F19" s="19">
        <v>40</v>
      </c>
      <c r="G19" s="19">
        <v>80</v>
      </c>
      <c r="H19" s="20">
        <v>160</v>
      </c>
    </row>
    <row r="20" spans="1:8" ht="31" customHeight="1" x14ac:dyDescent="0.35">
      <c r="A20" s="3" t="s">
        <v>15</v>
      </c>
      <c r="B20" s="11"/>
      <c r="C20" s="28">
        <v>1.8</v>
      </c>
      <c r="D20" s="28">
        <v>3.8</v>
      </c>
      <c r="E20" s="28">
        <v>5.2</v>
      </c>
      <c r="F20" s="28">
        <v>8.44</v>
      </c>
      <c r="G20" s="28">
        <v>6.82</v>
      </c>
      <c r="H20" s="29">
        <v>6.61</v>
      </c>
    </row>
    <row r="21" spans="1:8" ht="31" customHeight="1" x14ac:dyDescent="0.35">
      <c r="A21" s="3" t="s">
        <v>16</v>
      </c>
      <c r="B21" s="11"/>
      <c r="C21" s="28">
        <v>4.2</v>
      </c>
      <c r="D21" s="28">
        <v>11.55</v>
      </c>
      <c r="E21" s="28">
        <v>14.61</v>
      </c>
      <c r="F21" s="28">
        <v>23.02</v>
      </c>
      <c r="G21" s="28">
        <v>23.86</v>
      </c>
      <c r="H21" s="29">
        <v>28.05</v>
      </c>
    </row>
    <row r="22" spans="1:8" ht="31" customHeight="1" x14ac:dyDescent="0.35">
      <c r="A22" s="3" t="s">
        <v>17</v>
      </c>
      <c r="B22" s="11"/>
      <c r="C22" s="28">
        <v>50.54</v>
      </c>
      <c r="D22" s="28">
        <v>51</v>
      </c>
      <c r="E22" s="28">
        <v>52.97</v>
      </c>
      <c r="F22" s="28">
        <v>60.72</v>
      </c>
      <c r="G22" s="28">
        <v>57.41</v>
      </c>
      <c r="H22" s="29">
        <v>48.41</v>
      </c>
    </row>
    <row r="23" spans="1:8" ht="31" customHeight="1" x14ac:dyDescent="0.35">
      <c r="A23" s="4" t="s">
        <v>64</v>
      </c>
      <c r="B23" s="11"/>
      <c r="C23" s="28"/>
      <c r="D23" s="28"/>
      <c r="E23" s="28"/>
      <c r="F23" s="28"/>
      <c r="G23" s="28"/>
      <c r="H23" s="29"/>
    </row>
    <row r="24" spans="1:8" ht="31" customHeight="1" x14ac:dyDescent="0.35">
      <c r="A24" s="3" t="s">
        <v>19</v>
      </c>
      <c r="B24" s="11"/>
      <c r="C24" s="28">
        <f>C20/C22/($C$20/$C$22)</f>
        <v>1</v>
      </c>
      <c r="D24" s="28">
        <f t="shared" ref="D24:H24" si="4">D20/D22/($C$20/$C$22)</f>
        <v>2.0920697167755988</v>
      </c>
      <c r="E24" s="28">
        <f t="shared" si="4"/>
        <v>2.7563610429383507</v>
      </c>
      <c r="F24" s="28">
        <f t="shared" si="4"/>
        <v>3.9027741179915085</v>
      </c>
      <c r="G24" s="28">
        <f t="shared" si="4"/>
        <v>3.3354893649964197</v>
      </c>
      <c r="H24" s="29">
        <f t="shared" si="4"/>
        <v>3.833796965732517</v>
      </c>
    </row>
    <row r="25" spans="1:8" ht="31" customHeight="1" x14ac:dyDescent="0.35">
      <c r="A25" s="11" t="s">
        <v>20</v>
      </c>
      <c r="B25" s="11"/>
      <c r="C25" s="28">
        <f>C21/C22/($C$21/$C$22)</f>
        <v>1</v>
      </c>
      <c r="D25" s="28">
        <f t="shared" ref="D25:H25" si="5">D21/D22/($C$21/$C$22)</f>
        <v>2.725196078431372</v>
      </c>
      <c r="E25" s="28">
        <f t="shared" si="5"/>
        <v>3.3189918821974693</v>
      </c>
      <c r="F25" s="28">
        <f t="shared" si="5"/>
        <v>4.5620443566095732</v>
      </c>
      <c r="G25" s="28">
        <f t="shared" si="5"/>
        <v>5.001138013121988</v>
      </c>
      <c r="H25" s="29">
        <f t="shared" si="5"/>
        <v>6.972423053088205</v>
      </c>
    </row>
    <row r="26" spans="1:8" ht="31" customHeight="1" x14ac:dyDescent="0.35">
      <c r="A26" s="30" t="s">
        <v>65</v>
      </c>
      <c r="B26" s="11"/>
      <c r="C26" s="28"/>
      <c r="D26" s="28"/>
      <c r="E26" s="28"/>
      <c r="F26" s="28"/>
      <c r="G26" s="28"/>
      <c r="H26" s="29"/>
    </row>
    <row r="27" spans="1:8" ht="31" customHeight="1" x14ac:dyDescent="0.35">
      <c r="A27" s="3" t="s">
        <v>19</v>
      </c>
      <c r="B27" s="11"/>
      <c r="C27" s="28">
        <f>(C24-1)/(AVERAGE($G24,$H24)-1)*($K$7-1)+1</f>
        <v>1</v>
      </c>
      <c r="D27" s="28">
        <f t="shared" ref="D27:H27" si="6">(D24-1)/(AVERAGE($G24,$H24)-1)*($K$7-1)+1</f>
        <v>2.2205846611260545</v>
      </c>
      <c r="E27" s="28">
        <f t="shared" si="6"/>
        <v>2.963049900092066</v>
      </c>
      <c r="F27" s="28">
        <f t="shared" si="6"/>
        <v>4.2443730548589036</v>
      </c>
      <c r="G27" s="28">
        <f t="shared" si="6"/>
        <v>3.6103301385871318</v>
      </c>
      <c r="H27" s="29">
        <f t="shared" si="6"/>
        <v>4.1672786599478675</v>
      </c>
    </row>
    <row r="28" spans="1:8" ht="31" customHeight="1" x14ac:dyDescent="0.35">
      <c r="A28" s="5" t="s">
        <v>20</v>
      </c>
      <c r="B28" s="12"/>
      <c r="C28" s="26">
        <f>(C25-1)/(AVERAGE($G25,$H25)-1)*($K$8-1)+1</f>
        <v>1</v>
      </c>
      <c r="D28" s="26">
        <f t="shared" ref="D28:H28" si="7">(D25-1)/(AVERAGE($G25,$H25)-1)*($K$8-1)+1</f>
        <v>2.9600011828854997</v>
      </c>
      <c r="E28" s="26">
        <f t="shared" si="7"/>
        <v>3.6346146325243462</v>
      </c>
      <c r="F28" s="26">
        <f t="shared" si="7"/>
        <v>5.0468508129194145</v>
      </c>
      <c r="G28" s="26">
        <f t="shared" si="7"/>
        <v>5.5457066223670992</v>
      </c>
      <c r="H28" s="27">
        <f t="shared" si="7"/>
        <v>7.7852903186454654</v>
      </c>
    </row>
    <row r="29" spans="1:8" ht="31" customHeight="1" x14ac:dyDescent="0.35">
      <c r="A29" s="7"/>
      <c r="B29" s="7"/>
      <c r="C29" s="14"/>
      <c r="D29" s="14"/>
      <c r="E29" s="14"/>
      <c r="F29" s="14"/>
      <c r="G29" s="14"/>
      <c r="H29" s="14"/>
    </row>
    <row r="30" spans="1:8" ht="31" customHeight="1" thickBot="1" x14ac:dyDescent="0.4">
      <c r="A30" s="8" t="s">
        <v>14</v>
      </c>
      <c r="B30" s="9"/>
      <c r="C30" s="15" t="s">
        <v>0</v>
      </c>
      <c r="D30" s="15" t="s">
        <v>1</v>
      </c>
      <c r="E30" s="15" t="s">
        <v>2</v>
      </c>
      <c r="F30" s="15" t="s">
        <v>4</v>
      </c>
      <c r="G30" s="15" t="s">
        <v>5</v>
      </c>
      <c r="H30" s="16" t="s">
        <v>6</v>
      </c>
    </row>
    <row r="31" spans="1:8" ht="31" customHeight="1" thickTop="1" x14ac:dyDescent="0.35">
      <c r="A31" s="2" t="s">
        <v>3</v>
      </c>
      <c r="B31" s="11"/>
      <c r="C31" s="19">
        <v>0</v>
      </c>
      <c r="D31" s="19">
        <v>10</v>
      </c>
      <c r="E31" s="19">
        <v>20</v>
      </c>
      <c r="F31" s="19">
        <v>40</v>
      </c>
      <c r="G31" s="19">
        <v>80</v>
      </c>
      <c r="H31" s="20">
        <v>160</v>
      </c>
    </row>
    <row r="32" spans="1:8" ht="31" customHeight="1" x14ac:dyDescent="0.35">
      <c r="A32" s="3" t="s">
        <v>15</v>
      </c>
      <c r="B32" s="11"/>
      <c r="C32" s="28">
        <v>1.87</v>
      </c>
      <c r="D32" s="28">
        <v>3.97</v>
      </c>
      <c r="E32" s="28">
        <v>4.9800000000000004</v>
      </c>
      <c r="F32" s="28">
        <v>6.99</v>
      </c>
      <c r="G32" s="28">
        <v>7.63</v>
      </c>
      <c r="H32" s="29">
        <v>8.98</v>
      </c>
    </row>
    <row r="33" spans="1:8" ht="31" customHeight="1" x14ac:dyDescent="0.35">
      <c r="A33" s="3" t="s">
        <v>16</v>
      </c>
      <c r="B33" s="11"/>
      <c r="C33" s="28">
        <v>5.89</v>
      </c>
      <c r="D33" s="28">
        <v>15.42</v>
      </c>
      <c r="E33" s="28">
        <v>22.56</v>
      </c>
      <c r="F33" s="28">
        <v>29.18</v>
      </c>
      <c r="G33" s="28">
        <v>31.67</v>
      </c>
      <c r="H33" s="29">
        <v>39.17</v>
      </c>
    </row>
    <row r="34" spans="1:8" ht="31" customHeight="1" x14ac:dyDescent="0.35">
      <c r="A34" s="3" t="s">
        <v>17</v>
      </c>
      <c r="B34" s="11"/>
      <c r="C34" s="28">
        <v>63.56</v>
      </c>
      <c r="D34" s="28">
        <v>63.86</v>
      </c>
      <c r="E34" s="28">
        <v>76.75</v>
      </c>
      <c r="F34" s="28">
        <v>76.17</v>
      </c>
      <c r="G34" s="28">
        <v>65.98</v>
      </c>
      <c r="H34" s="29">
        <v>76.5</v>
      </c>
    </row>
    <row r="35" spans="1:8" ht="31" customHeight="1" x14ac:dyDescent="0.35">
      <c r="A35" s="4" t="s">
        <v>64</v>
      </c>
      <c r="B35" s="11"/>
      <c r="C35" s="28"/>
      <c r="D35" s="28"/>
      <c r="E35" s="28"/>
      <c r="F35" s="28"/>
      <c r="G35" s="28"/>
      <c r="H35" s="29"/>
    </row>
    <row r="36" spans="1:8" ht="31" customHeight="1" x14ac:dyDescent="0.35">
      <c r="A36" s="3" t="s">
        <v>19</v>
      </c>
      <c r="B36" s="11"/>
      <c r="C36" s="28">
        <f>C32/C34/($C$32/$C$34)</f>
        <v>1</v>
      </c>
      <c r="D36" s="28">
        <f t="shared" ref="D36:H36" si="8">D32/D34/($C$32/$C$34)</f>
        <v>2.113021298261069</v>
      </c>
      <c r="E36" s="28">
        <f t="shared" si="8"/>
        <v>2.2054298106568653</v>
      </c>
      <c r="F36" s="28">
        <f t="shared" si="8"/>
        <v>3.1191445535212181</v>
      </c>
      <c r="G36" s="28">
        <f t="shared" si="8"/>
        <v>3.9305607111537602</v>
      </c>
      <c r="H36" s="29">
        <f t="shared" si="8"/>
        <v>3.9898556499248539</v>
      </c>
    </row>
    <row r="37" spans="1:8" ht="31" customHeight="1" x14ac:dyDescent="0.35">
      <c r="A37" s="11" t="s">
        <v>20</v>
      </c>
      <c r="B37" s="11"/>
      <c r="C37" s="28">
        <f>C33/C34/($C$33/$C$34)</f>
        <v>1</v>
      </c>
      <c r="D37" s="28">
        <f t="shared" ref="D37:H37" si="9">D33/D34/($C$33/$C$34)</f>
        <v>2.6056978417878245</v>
      </c>
      <c r="E37" s="28">
        <f t="shared" si="9"/>
        <v>3.1719717071390257</v>
      </c>
      <c r="F37" s="28">
        <f t="shared" si="9"/>
        <v>4.1339947971798408</v>
      </c>
      <c r="G37" s="28">
        <f t="shared" si="9"/>
        <v>5.1796968881345435</v>
      </c>
      <c r="H37" s="29">
        <f t="shared" si="9"/>
        <v>5.5253619183949763</v>
      </c>
    </row>
    <row r="38" spans="1:8" ht="31" customHeight="1" x14ac:dyDescent="0.35">
      <c r="A38" s="30" t="s">
        <v>65</v>
      </c>
      <c r="B38" s="11"/>
      <c r="C38" s="28"/>
      <c r="D38" s="28"/>
      <c r="E38" s="28"/>
      <c r="F38" s="28"/>
      <c r="G38" s="28"/>
      <c r="H38" s="29"/>
    </row>
    <row r="39" spans="1:8" ht="31" customHeight="1" x14ac:dyDescent="0.35">
      <c r="A39" s="3" t="s">
        <v>19</v>
      </c>
      <c r="B39" s="11"/>
      <c r="C39" s="28">
        <f>(C36-1)/(AVERAGE($G36,$H36)-1)*($K$7-1)+1</f>
        <v>1</v>
      </c>
      <c r="D39" s="28">
        <f t="shared" ref="D39:H39" si="10">(D36-1)/(AVERAGE($G36,$H36)-1)*($K$7-1)+1</f>
        <v>2.0861738860235226</v>
      </c>
      <c r="E39" s="28">
        <f t="shared" si="10"/>
        <v>2.1763533939695168</v>
      </c>
      <c r="F39" s="28">
        <f t="shared" si="10"/>
        <v>3.0680282383992852</v>
      </c>
      <c r="G39" s="28">
        <f t="shared" si="10"/>
        <v>3.8598720624976877</v>
      </c>
      <c r="H39" s="29">
        <f t="shared" si="10"/>
        <v>3.9177367360373125</v>
      </c>
    </row>
    <row r="40" spans="1:8" ht="31" customHeight="1" x14ac:dyDescent="0.35">
      <c r="A40" s="5" t="s">
        <v>20</v>
      </c>
      <c r="B40" s="12"/>
      <c r="C40" s="26">
        <f>(C37-1)/(AVERAGE($G37,$H37)-1)*($K$8-1)+1</f>
        <v>1</v>
      </c>
      <c r="D40" s="26">
        <f t="shared" ref="D40:H40" si="11">(D37-1)/(AVERAGE($G37,$H37)-1)*($K$8-1)+1</f>
        <v>3.0900671365759389</v>
      </c>
      <c r="E40" s="26">
        <f t="shared" si="11"/>
        <v>3.8271612307889442</v>
      </c>
      <c r="F40" s="26">
        <f t="shared" si="11"/>
        <v>5.0793849012665646</v>
      </c>
      <c r="G40" s="26">
        <f t="shared" si="11"/>
        <v>6.4405298926054586</v>
      </c>
      <c r="H40" s="27">
        <f t="shared" si="11"/>
        <v>6.890467048407106</v>
      </c>
    </row>
    <row r="41" spans="1:8" ht="31" customHeight="1" x14ac:dyDescent="0.35">
      <c r="C41" s="22"/>
      <c r="D41" s="22"/>
      <c r="E41" s="22"/>
      <c r="F41" s="22"/>
      <c r="G41" s="22"/>
      <c r="H41" s="22"/>
    </row>
    <row r="42" spans="1:8" ht="31" customHeight="1" thickBot="1" x14ac:dyDescent="0.4">
      <c r="A42" s="8" t="s">
        <v>44</v>
      </c>
      <c r="B42" s="9"/>
      <c r="C42" s="15" t="s">
        <v>0</v>
      </c>
      <c r="D42" s="15" t="s">
        <v>1</v>
      </c>
      <c r="E42" s="15" t="s">
        <v>2</v>
      </c>
      <c r="F42" s="15" t="s">
        <v>4</v>
      </c>
      <c r="G42" s="15" t="s">
        <v>5</v>
      </c>
      <c r="H42" s="16" t="s">
        <v>6</v>
      </c>
    </row>
    <row r="43" spans="1:8" ht="31" customHeight="1" thickTop="1" x14ac:dyDescent="0.35">
      <c r="A43" s="2" t="s">
        <v>3</v>
      </c>
      <c r="B43" s="11"/>
      <c r="C43" s="19">
        <v>0</v>
      </c>
      <c r="D43" s="19">
        <v>40</v>
      </c>
      <c r="E43" s="19">
        <v>80</v>
      </c>
      <c r="F43" s="19">
        <v>120</v>
      </c>
      <c r="G43" s="19">
        <v>160</v>
      </c>
      <c r="H43" s="20">
        <v>200</v>
      </c>
    </row>
    <row r="44" spans="1:8" ht="31" customHeight="1" x14ac:dyDescent="0.35">
      <c r="A44" s="3" t="s">
        <v>15</v>
      </c>
      <c r="B44" s="11"/>
      <c r="C44" s="28">
        <v>3.51</v>
      </c>
      <c r="D44" s="28">
        <v>9.1300000000000008</v>
      </c>
      <c r="E44" s="28">
        <v>11.68</v>
      </c>
      <c r="F44" s="28">
        <v>12.58</v>
      </c>
      <c r="G44" s="28">
        <v>13.19</v>
      </c>
      <c r="H44" s="29">
        <v>13.77</v>
      </c>
    </row>
    <row r="45" spans="1:8" ht="31" customHeight="1" x14ac:dyDescent="0.35">
      <c r="A45" s="3" t="s">
        <v>16</v>
      </c>
      <c r="B45" s="11"/>
      <c r="C45" s="28">
        <v>5.55</v>
      </c>
      <c r="D45" s="28">
        <v>29.23</v>
      </c>
      <c r="E45" s="28">
        <v>37.840000000000003</v>
      </c>
      <c r="F45" s="28">
        <v>40.74</v>
      </c>
      <c r="G45" s="28">
        <v>41.72</v>
      </c>
      <c r="H45" s="29">
        <v>45.78</v>
      </c>
    </row>
    <row r="46" spans="1:8" ht="31" customHeight="1" x14ac:dyDescent="0.35">
      <c r="A46" s="3" t="s">
        <v>17</v>
      </c>
      <c r="B46" s="11"/>
      <c r="C46" s="28">
        <v>63.65</v>
      </c>
      <c r="D46" s="28">
        <v>72.95</v>
      </c>
      <c r="E46" s="28">
        <v>88.84</v>
      </c>
      <c r="F46" s="28">
        <v>84.13</v>
      </c>
      <c r="G46" s="28">
        <v>71.06</v>
      </c>
      <c r="H46" s="29">
        <v>75.28</v>
      </c>
    </row>
    <row r="47" spans="1:8" ht="31" customHeight="1" x14ac:dyDescent="0.35">
      <c r="A47" s="4" t="s">
        <v>64</v>
      </c>
      <c r="B47" s="11"/>
      <c r="C47" s="28"/>
      <c r="D47" s="28"/>
      <c r="E47" s="28"/>
      <c r="F47" s="28"/>
      <c r="G47" s="28"/>
      <c r="H47" s="29"/>
    </row>
    <row r="48" spans="1:8" ht="31" customHeight="1" x14ac:dyDescent="0.35">
      <c r="A48" s="3" t="s">
        <v>19</v>
      </c>
      <c r="B48" s="11"/>
      <c r="C48" s="28">
        <f>C44/C46/($C44/$C46)</f>
        <v>1</v>
      </c>
      <c r="D48" s="28">
        <f t="shared" ref="D48:H48" si="12">D44/D46/($C44/$C46)</f>
        <v>2.26953441552482</v>
      </c>
      <c r="E48" s="28">
        <f t="shared" si="12"/>
        <v>2.384106130166463</v>
      </c>
      <c r="F48" s="28">
        <f t="shared" si="12"/>
        <v>2.7115713945620046</v>
      </c>
      <c r="G48" s="28">
        <f t="shared" si="12"/>
        <v>3.3659749836220421</v>
      </c>
      <c r="H48" s="29">
        <f t="shared" si="12"/>
        <v>3.3170011444453524</v>
      </c>
    </row>
    <row r="49" spans="1:8" ht="31" customHeight="1" x14ac:dyDescent="0.35">
      <c r="A49" s="11" t="s">
        <v>20</v>
      </c>
      <c r="B49" s="11"/>
      <c r="C49" s="28">
        <f>C45/C46/($C45/$C46)</f>
        <v>1</v>
      </c>
      <c r="D49" s="28">
        <f t="shared" ref="D49:H49" si="13">D45/D46/($C45/$C46)</f>
        <v>4.595247886680375</v>
      </c>
      <c r="E49" s="28">
        <f t="shared" si="13"/>
        <v>4.8848136745480284</v>
      </c>
      <c r="F49" s="28">
        <f t="shared" si="13"/>
        <v>5.5536123309806902</v>
      </c>
      <c r="G49" s="28">
        <f t="shared" si="13"/>
        <v>6.7332466155995556</v>
      </c>
      <c r="H49" s="29">
        <f t="shared" si="13"/>
        <v>6.9743157078438696</v>
      </c>
    </row>
    <row r="50" spans="1:8" ht="31" customHeight="1" x14ac:dyDescent="0.35">
      <c r="A50" s="30" t="s">
        <v>65</v>
      </c>
      <c r="B50" s="11"/>
      <c r="C50" s="28"/>
      <c r="D50" s="28"/>
      <c r="E50" s="28"/>
      <c r="F50" s="28"/>
      <c r="G50" s="28"/>
      <c r="H50" s="29"/>
    </row>
    <row r="51" spans="1:8" ht="31" customHeight="1" x14ac:dyDescent="0.35">
      <c r="A51" s="3" t="s">
        <v>19</v>
      </c>
      <c r="B51" s="11"/>
      <c r="C51" s="28">
        <f>(C48-1)/(AVERAGE($G48,$E48)-1)*($K$7-1)+1</f>
        <v>1</v>
      </c>
      <c r="D51" s="28">
        <f t="shared" ref="D51:H51" si="14">(D48-1)/(AVERAGE($G48,$E48)-1)*($K$7-1)+1</f>
        <v>2.9559238818088285</v>
      </c>
      <c r="E51" s="28">
        <f t="shared" si="14"/>
        <v>3.1324402094538226</v>
      </c>
      <c r="F51" s="28">
        <f t="shared" si="14"/>
        <v>3.6369536147318544</v>
      </c>
      <c r="G51" s="28">
        <f t="shared" si="14"/>
        <v>4.6451685890811767</v>
      </c>
      <c r="H51" s="29">
        <f t="shared" si="14"/>
        <v>4.5697164387037059</v>
      </c>
    </row>
    <row r="52" spans="1:8" ht="31" customHeight="1" x14ac:dyDescent="0.35">
      <c r="A52" s="5" t="s">
        <v>20</v>
      </c>
      <c r="B52" s="12"/>
      <c r="C52" s="26">
        <f>(C49-1)/(AVERAGE($G49,$E49)-1)*($K$8-1)+1</f>
        <v>1</v>
      </c>
      <c r="D52" s="26">
        <f t="shared" ref="D52:H52" si="15">(D49-1)/(AVERAGE($G49,$E49)-1)*($K$8-1)+1</f>
        <v>5.2355466255381646</v>
      </c>
      <c r="E52" s="26">
        <f t="shared" si="15"/>
        <v>5.5766828793742205</v>
      </c>
      <c r="F52" s="26">
        <f t="shared" si="15"/>
        <v>6.3645918029598425</v>
      </c>
      <c r="G52" s="26">
        <f t="shared" si="15"/>
        <v>7.754314061638345</v>
      </c>
      <c r="H52" s="27">
        <f t="shared" si="15"/>
        <v>8.0383165594799415</v>
      </c>
    </row>
    <row r="54" spans="1:8" ht="31" customHeight="1" thickBot="1" x14ac:dyDescent="0.4">
      <c r="A54" s="8" t="s">
        <v>45</v>
      </c>
      <c r="B54" s="9"/>
      <c r="C54" s="15" t="s">
        <v>0</v>
      </c>
      <c r="D54" s="15" t="s">
        <v>1</v>
      </c>
      <c r="E54" s="15" t="s">
        <v>2</v>
      </c>
      <c r="F54" s="15" t="s">
        <v>4</v>
      </c>
      <c r="G54" s="15" t="s">
        <v>5</v>
      </c>
      <c r="H54" s="16" t="s">
        <v>6</v>
      </c>
    </row>
    <row r="55" spans="1:8" ht="31" customHeight="1" thickTop="1" x14ac:dyDescent="0.35">
      <c r="A55" s="2" t="s">
        <v>3</v>
      </c>
      <c r="B55" s="11"/>
      <c r="C55" s="19">
        <v>0</v>
      </c>
      <c r="D55" s="19">
        <v>40</v>
      </c>
      <c r="E55" s="19">
        <v>80</v>
      </c>
      <c r="F55" s="19">
        <v>120</v>
      </c>
      <c r="G55" s="19">
        <v>160</v>
      </c>
      <c r="H55" s="20">
        <v>200</v>
      </c>
    </row>
    <row r="56" spans="1:8" ht="31" customHeight="1" x14ac:dyDescent="0.35">
      <c r="A56" s="3" t="s">
        <v>15</v>
      </c>
      <c r="B56" s="11"/>
      <c r="C56" s="28">
        <v>4.34</v>
      </c>
      <c r="D56" s="28">
        <v>11.7</v>
      </c>
      <c r="E56" s="28">
        <v>12.75</v>
      </c>
      <c r="F56" s="28">
        <v>13.57</v>
      </c>
      <c r="G56" s="28">
        <v>13.84</v>
      </c>
      <c r="H56" s="29">
        <v>15.33</v>
      </c>
    </row>
    <row r="57" spans="1:8" ht="31" customHeight="1" x14ac:dyDescent="0.35">
      <c r="A57" s="3" t="s">
        <v>16</v>
      </c>
      <c r="B57" s="11"/>
      <c r="C57" s="28">
        <v>6.54</v>
      </c>
      <c r="D57" s="28">
        <v>38.75</v>
      </c>
      <c r="E57" s="28">
        <v>43.75</v>
      </c>
      <c r="F57" s="28">
        <v>47.58</v>
      </c>
      <c r="G57" s="28">
        <v>50.87</v>
      </c>
      <c r="H57" s="29">
        <v>52.32</v>
      </c>
    </row>
    <row r="58" spans="1:8" ht="31" customHeight="1" x14ac:dyDescent="0.35">
      <c r="A58" s="3" t="s">
        <v>17</v>
      </c>
      <c r="B58" s="11"/>
      <c r="C58" s="28">
        <v>70.22</v>
      </c>
      <c r="D58" s="28">
        <v>73.290000000000006</v>
      </c>
      <c r="E58" s="28">
        <v>77.239999999999995</v>
      </c>
      <c r="F58" s="28">
        <v>68.08</v>
      </c>
      <c r="G58" s="28">
        <v>73.63</v>
      </c>
      <c r="H58" s="29">
        <v>72.900000000000006</v>
      </c>
    </row>
    <row r="59" spans="1:8" ht="31" customHeight="1" x14ac:dyDescent="0.35">
      <c r="A59" s="4" t="s">
        <v>64</v>
      </c>
      <c r="B59" s="11"/>
      <c r="C59" s="28"/>
      <c r="D59" s="28"/>
      <c r="E59" s="28"/>
      <c r="F59" s="28"/>
      <c r="G59" s="28"/>
      <c r="H59" s="29"/>
    </row>
    <row r="60" spans="1:8" ht="31" customHeight="1" x14ac:dyDescent="0.35">
      <c r="A60" s="3" t="s">
        <v>19</v>
      </c>
      <c r="B60" s="11"/>
      <c r="C60" s="28">
        <f>C56/C58/($C56/$C58)</f>
        <v>1</v>
      </c>
      <c r="D60" s="28">
        <f t="shared" ref="D60:H60" si="16">D56/D58/($C56/$C58)</f>
        <v>2.5829276160043459</v>
      </c>
      <c r="E60" s="28">
        <f t="shared" si="16"/>
        <v>2.6707855341063946</v>
      </c>
      <c r="F60" s="28">
        <f t="shared" si="16"/>
        <v>3.2250124548511647</v>
      </c>
      <c r="G60" s="28">
        <f t="shared" si="16"/>
        <v>3.0412518439751377</v>
      </c>
      <c r="H60" s="29">
        <f t="shared" si="16"/>
        <v>3.4024027611841232</v>
      </c>
    </row>
    <row r="61" spans="1:8" ht="31" customHeight="1" x14ac:dyDescent="0.35">
      <c r="A61" s="11" t="s">
        <v>20</v>
      </c>
      <c r="B61" s="11"/>
      <c r="C61" s="28">
        <f>C57/C58/($C57/$C58)</f>
        <v>1</v>
      </c>
      <c r="D61" s="28">
        <f t="shared" ref="D61:H61" si="17">D57/D58/($C57/$C58)</f>
        <v>5.6768845477081316</v>
      </c>
      <c r="E61" s="28">
        <f t="shared" si="17"/>
        <v>6.0816142386334668</v>
      </c>
      <c r="F61" s="28">
        <f t="shared" si="17"/>
        <v>7.5039160620532765</v>
      </c>
      <c r="G61" s="28">
        <f t="shared" si="17"/>
        <v>7.4180544012732472</v>
      </c>
      <c r="H61" s="29">
        <f t="shared" si="17"/>
        <v>7.7058984910836754</v>
      </c>
    </row>
    <row r="62" spans="1:8" ht="31" customHeight="1" x14ac:dyDescent="0.35">
      <c r="A62" s="30" t="s">
        <v>65</v>
      </c>
      <c r="B62" s="11"/>
      <c r="C62" s="28"/>
      <c r="D62" s="28"/>
      <c r="E62" s="28"/>
      <c r="F62" s="28"/>
      <c r="G62" s="28"/>
      <c r="H62" s="29"/>
    </row>
    <row r="63" spans="1:8" ht="31" customHeight="1" x14ac:dyDescent="0.35">
      <c r="A63" s="3" t="s">
        <v>19</v>
      </c>
      <c r="B63" s="11"/>
      <c r="C63" s="28">
        <f>(C60-1)/(AVERAGE($G60,$E60)-1)*($K$7-1)+1</f>
        <v>1</v>
      </c>
      <c r="D63" s="28">
        <f t="shared" ref="D63:H63" si="18">(D60-1)/(AVERAGE($G60,$E60)-1)*($K$7-1)+1</f>
        <v>3.4637511937978833</v>
      </c>
      <c r="E63" s="28">
        <f t="shared" si="18"/>
        <v>3.6004978450155245</v>
      </c>
      <c r="F63" s="28">
        <f t="shared" si="18"/>
        <v>4.4631255633104487</v>
      </c>
      <c r="G63" s="28">
        <f t="shared" si="18"/>
        <v>4.1771109535194739</v>
      </c>
      <c r="H63" s="29">
        <f t="shared" si="18"/>
        <v>4.7392250984864139</v>
      </c>
    </row>
    <row r="64" spans="1:8" ht="31" customHeight="1" x14ac:dyDescent="0.35">
      <c r="A64" s="5" t="s">
        <v>20</v>
      </c>
      <c r="B64" s="12"/>
      <c r="C64" s="26">
        <f>(C61-1)/(AVERAGE($G61,$E61)-1)*($K$8-1)+1</f>
        <v>1</v>
      </c>
      <c r="D64" s="26">
        <f t="shared" ref="D64:H64" si="19">(D61-1)/(AVERAGE($G61,$E61)-1)*($K$8-1)+1</f>
        <v>5.6082862178870281</v>
      </c>
      <c r="E64" s="26">
        <f t="shared" si="19"/>
        <v>6.0070795251913278</v>
      </c>
      <c r="F64" s="26">
        <f t="shared" si="19"/>
        <v>7.4085196983837598</v>
      </c>
      <c r="G64" s="26">
        <f t="shared" si="19"/>
        <v>7.3239174158212377</v>
      </c>
      <c r="H64" s="27">
        <f t="shared" si="19"/>
        <v>7.6075395447069409</v>
      </c>
    </row>
    <row r="66" spans="1:8" ht="31" customHeight="1" thickBot="1" x14ac:dyDescent="0.4">
      <c r="A66" s="8" t="s">
        <v>46</v>
      </c>
      <c r="B66" s="9"/>
      <c r="C66" s="15" t="s">
        <v>0</v>
      </c>
      <c r="D66" s="15" t="s">
        <v>1</v>
      </c>
      <c r="E66" s="15" t="s">
        <v>2</v>
      </c>
      <c r="F66" s="15" t="s">
        <v>4</v>
      </c>
      <c r="G66" s="15" t="s">
        <v>5</v>
      </c>
      <c r="H66" s="16" t="s">
        <v>6</v>
      </c>
    </row>
    <row r="67" spans="1:8" ht="31" customHeight="1" thickTop="1" x14ac:dyDescent="0.35">
      <c r="A67" s="2" t="s">
        <v>3</v>
      </c>
      <c r="B67" s="11"/>
      <c r="C67" s="19">
        <v>0</v>
      </c>
      <c r="D67" s="19">
        <v>20</v>
      </c>
      <c r="E67" s="19">
        <v>80</v>
      </c>
      <c r="F67" s="19">
        <v>120</v>
      </c>
      <c r="G67" s="19">
        <v>160</v>
      </c>
      <c r="H67" s="20">
        <v>200</v>
      </c>
    </row>
    <row r="68" spans="1:8" ht="31" customHeight="1" x14ac:dyDescent="0.35">
      <c r="A68" s="3" t="s">
        <v>15</v>
      </c>
      <c r="B68" s="11"/>
      <c r="C68" s="28">
        <v>2.4900000000000002</v>
      </c>
      <c r="D68" s="28">
        <v>9.26</v>
      </c>
      <c r="E68" s="28">
        <v>9.8000000000000007</v>
      </c>
      <c r="F68" s="28">
        <v>10.69</v>
      </c>
      <c r="G68" s="28">
        <v>15.3</v>
      </c>
      <c r="H68" s="29">
        <v>13.26</v>
      </c>
    </row>
    <row r="69" spans="1:8" ht="31" customHeight="1" x14ac:dyDescent="0.35">
      <c r="A69" s="3" t="s">
        <v>16</v>
      </c>
      <c r="B69" s="11"/>
      <c r="C69" s="28">
        <v>7</v>
      </c>
      <c r="D69" s="28">
        <v>26.62</v>
      </c>
      <c r="E69" s="28">
        <v>38.81</v>
      </c>
      <c r="F69" s="28">
        <v>41.98</v>
      </c>
      <c r="G69" s="28">
        <v>46.05</v>
      </c>
      <c r="H69" s="29">
        <v>45.53</v>
      </c>
    </row>
    <row r="70" spans="1:8" ht="31" customHeight="1" x14ac:dyDescent="0.35">
      <c r="A70" s="3" t="s">
        <v>17</v>
      </c>
      <c r="B70" s="11"/>
      <c r="C70" s="28">
        <v>121.46</v>
      </c>
      <c r="D70" s="28">
        <v>108.99</v>
      </c>
      <c r="E70" s="28">
        <v>116.94</v>
      </c>
      <c r="F70" s="28">
        <v>119.4</v>
      </c>
      <c r="G70" s="28">
        <v>121.43</v>
      </c>
      <c r="H70" s="29">
        <v>120.2</v>
      </c>
    </row>
    <row r="71" spans="1:8" ht="31" customHeight="1" x14ac:dyDescent="0.35">
      <c r="A71" s="3" t="s">
        <v>34</v>
      </c>
      <c r="B71" s="11"/>
      <c r="C71" s="28">
        <v>39.22</v>
      </c>
      <c r="D71" s="28">
        <v>37.29</v>
      </c>
      <c r="E71" s="28">
        <v>37.119999999999997</v>
      </c>
      <c r="F71" s="28">
        <v>40.58</v>
      </c>
      <c r="G71" s="28">
        <v>37.56</v>
      </c>
      <c r="H71" s="29">
        <v>40.090000000000003</v>
      </c>
    </row>
    <row r="72" spans="1:8" ht="31" customHeight="1" x14ac:dyDescent="0.35">
      <c r="A72" s="3" t="s">
        <v>52</v>
      </c>
      <c r="B72" s="11"/>
      <c r="C72" s="28">
        <f>C70/AVERAGE($C70:$H70)+C71/AVERAGE($C71:$H71)</f>
        <v>2.0436345793870947</v>
      </c>
      <c r="D72" s="28">
        <f t="shared" ref="D72:H72" si="20">D70/AVERAGE($C70:$H70)+D71/AVERAGE($C71:$H71)</f>
        <v>1.8880753347542378</v>
      </c>
      <c r="E72" s="28">
        <f t="shared" si="20"/>
        <v>1.9510090664241471</v>
      </c>
      <c r="F72" s="28">
        <f t="shared" si="20"/>
        <v>2.061380953689377</v>
      </c>
      <c r="G72" s="28">
        <f t="shared" si="20"/>
        <v>2.0004235360440075</v>
      </c>
      <c r="H72" s="29">
        <f t="shared" si="20"/>
        <v>2.0554765297011368</v>
      </c>
    </row>
    <row r="73" spans="1:8" ht="31" customHeight="1" x14ac:dyDescent="0.35">
      <c r="A73" s="4" t="s">
        <v>64</v>
      </c>
      <c r="B73" s="11"/>
      <c r="C73" s="28"/>
      <c r="D73" s="28"/>
      <c r="E73" s="28"/>
      <c r="F73" s="28"/>
      <c r="G73" s="28"/>
      <c r="H73" s="29"/>
    </row>
    <row r="74" spans="1:8" ht="31" customHeight="1" x14ac:dyDescent="0.35">
      <c r="A74" s="3" t="s">
        <v>19</v>
      </c>
      <c r="B74" s="11"/>
      <c r="C74" s="28">
        <f>C68/C72/($C68/$C72)</f>
        <v>1</v>
      </c>
      <c r="D74" s="28">
        <f t="shared" ref="D74:H74" si="21">D68/D72/($C68/$C72)</f>
        <v>4.0252750684486935</v>
      </c>
      <c r="E74" s="28">
        <f t="shared" si="21"/>
        <v>4.1225951080129635</v>
      </c>
      <c r="F74" s="28">
        <f t="shared" si="21"/>
        <v>4.2562128802155357</v>
      </c>
      <c r="G74" s="28">
        <f t="shared" si="21"/>
        <v>6.2773070254656487</v>
      </c>
      <c r="H74" s="29">
        <f t="shared" si="21"/>
        <v>5.2946212377344919</v>
      </c>
    </row>
    <row r="75" spans="1:8" ht="31" customHeight="1" x14ac:dyDescent="0.35">
      <c r="A75" s="11" t="s">
        <v>20</v>
      </c>
      <c r="B75" s="11"/>
      <c r="C75" s="28">
        <f>C69/C72/($C69/$C72)</f>
        <v>1</v>
      </c>
      <c r="D75" s="28">
        <f t="shared" ref="D75:H75" si="22">D69/D72/($C69/$C72)</f>
        <v>4.1161759886152351</v>
      </c>
      <c r="E75" s="28">
        <f t="shared" si="22"/>
        <v>5.8075045363489499</v>
      </c>
      <c r="F75" s="28">
        <f t="shared" si="22"/>
        <v>5.9455136123413874</v>
      </c>
      <c r="G75" s="28">
        <f t="shared" si="22"/>
        <v>6.7206748031886629</v>
      </c>
      <c r="H75" s="29">
        <f t="shared" si="22"/>
        <v>6.466813416673002</v>
      </c>
    </row>
    <row r="76" spans="1:8" ht="31" customHeight="1" x14ac:dyDescent="0.35">
      <c r="A76" s="30" t="s">
        <v>65</v>
      </c>
      <c r="B76" s="11"/>
      <c r="C76" s="28"/>
      <c r="D76" s="28"/>
      <c r="E76" s="28"/>
      <c r="F76" s="28"/>
      <c r="G76" s="28"/>
      <c r="H76" s="29"/>
    </row>
    <row r="77" spans="1:8" ht="31" customHeight="1" x14ac:dyDescent="0.35">
      <c r="A77" s="3" t="s">
        <v>19</v>
      </c>
      <c r="B77" s="11"/>
      <c r="C77" s="28">
        <f>(C74-1)/(AVERAGE($G74,$E74)-1)*($K$7-1)+1</f>
        <v>1</v>
      </c>
      <c r="D77" s="28">
        <f t="shared" ref="D77:H77" si="23">(D74-1)/(AVERAGE($G74,$E74)-1)*($K$7-1)+1</f>
        <v>3.0808404164370078</v>
      </c>
      <c r="E77" s="28">
        <f t="shared" si="23"/>
        <v>3.1477789483300511</v>
      </c>
      <c r="F77" s="28">
        <f t="shared" si="23"/>
        <v>3.2396837353205306</v>
      </c>
      <c r="G77" s="28">
        <f t="shared" si="23"/>
        <v>4.6298298502049491</v>
      </c>
      <c r="H77" s="29">
        <f t="shared" si="23"/>
        <v>3.9539203023112517</v>
      </c>
    </row>
    <row r="78" spans="1:8" ht="31" customHeight="1" x14ac:dyDescent="0.35">
      <c r="A78" s="5" t="s">
        <v>20</v>
      </c>
      <c r="B78" s="12"/>
      <c r="C78" s="26">
        <f>(C75-1)/(AVERAGE($G75,$E75)-1)*($K$8-1)+1</f>
        <v>1</v>
      </c>
      <c r="D78" s="26">
        <f t="shared" ref="D78:H78" si="24">(D75-1)/(AVERAGE($G75,$E75)-1)*($K$8-1)+1</f>
        <v>4.3537974094015377</v>
      </c>
      <c r="E78" s="26">
        <f t="shared" si="24"/>
        <v>6.1740968156481291</v>
      </c>
      <c r="F78" s="26">
        <f t="shared" si="24"/>
        <v>6.3226296595017333</v>
      </c>
      <c r="G78" s="26">
        <f t="shared" si="24"/>
        <v>7.1569001253644373</v>
      </c>
      <c r="H78" s="27">
        <f t="shared" si="24"/>
        <v>6.8836807489383798</v>
      </c>
    </row>
    <row r="80" spans="1:8" ht="31" customHeight="1" thickBot="1" x14ac:dyDescent="0.4">
      <c r="A80" s="8" t="s">
        <v>47</v>
      </c>
      <c r="B80" s="9"/>
      <c r="C80" s="15" t="s">
        <v>0</v>
      </c>
      <c r="D80" s="15" t="s">
        <v>1</v>
      </c>
      <c r="E80" s="15" t="s">
        <v>2</v>
      </c>
      <c r="F80" s="15" t="s">
        <v>4</v>
      </c>
      <c r="G80" s="15" t="s">
        <v>5</v>
      </c>
      <c r="H80" s="16" t="s">
        <v>6</v>
      </c>
    </row>
    <row r="81" spans="1:8" ht="31" customHeight="1" thickTop="1" x14ac:dyDescent="0.35">
      <c r="A81" s="2" t="s">
        <v>3</v>
      </c>
      <c r="B81" s="11"/>
      <c r="C81" s="19">
        <v>0</v>
      </c>
      <c r="D81" s="19">
        <v>20</v>
      </c>
      <c r="E81" s="19">
        <v>80</v>
      </c>
      <c r="F81" s="19">
        <v>120</v>
      </c>
      <c r="G81" s="19">
        <v>160</v>
      </c>
      <c r="H81" s="20">
        <v>200</v>
      </c>
    </row>
    <row r="82" spans="1:8" ht="31" customHeight="1" x14ac:dyDescent="0.35">
      <c r="A82" s="3" t="s">
        <v>15</v>
      </c>
      <c r="B82" s="11"/>
      <c r="C82" s="28">
        <v>1.83</v>
      </c>
      <c r="D82" s="28">
        <v>6.33</v>
      </c>
      <c r="E82" s="28">
        <v>14.41</v>
      </c>
      <c r="F82" s="28">
        <v>14.12</v>
      </c>
      <c r="G82" s="28">
        <v>13.68</v>
      </c>
      <c r="H82" s="29">
        <v>17.04</v>
      </c>
    </row>
    <row r="83" spans="1:8" ht="31" customHeight="1" x14ac:dyDescent="0.35">
      <c r="A83" s="3" t="s">
        <v>16</v>
      </c>
      <c r="B83" s="11"/>
      <c r="C83" s="28">
        <v>5.53</v>
      </c>
      <c r="D83" s="28">
        <v>23.84</v>
      </c>
      <c r="E83" s="28">
        <v>38.21</v>
      </c>
      <c r="F83" s="28">
        <v>47.21</v>
      </c>
      <c r="G83" s="28">
        <v>44.23</v>
      </c>
      <c r="H83" s="29">
        <v>49.2</v>
      </c>
    </row>
    <row r="84" spans="1:8" ht="31" customHeight="1" x14ac:dyDescent="0.35">
      <c r="A84" s="3" t="s">
        <v>17</v>
      </c>
      <c r="B84" s="11"/>
      <c r="C84" s="28">
        <v>120.75</v>
      </c>
      <c r="D84" s="28">
        <v>125.67</v>
      </c>
      <c r="E84" s="28">
        <v>131.66999999999999</v>
      </c>
      <c r="F84" s="28">
        <v>138.06</v>
      </c>
      <c r="G84" s="28">
        <v>135.88999999999999</v>
      </c>
      <c r="H84" s="29">
        <v>133.09</v>
      </c>
    </row>
    <row r="85" spans="1:8" ht="31" customHeight="1" x14ac:dyDescent="0.35">
      <c r="A85" s="3" t="s">
        <v>34</v>
      </c>
      <c r="B85" s="11"/>
      <c r="C85" s="28">
        <v>32.56</v>
      </c>
      <c r="D85" s="28">
        <v>31.97</v>
      </c>
      <c r="E85" s="28">
        <v>30.51</v>
      </c>
      <c r="F85" s="28">
        <v>37.36</v>
      </c>
      <c r="G85" s="28">
        <v>35.35</v>
      </c>
      <c r="H85" s="29">
        <v>37.18</v>
      </c>
    </row>
    <row r="86" spans="1:8" ht="31" customHeight="1" x14ac:dyDescent="0.35">
      <c r="A86" s="3" t="s">
        <v>52</v>
      </c>
      <c r="B86" s="11"/>
      <c r="C86" s="28">
        <f>C84/AVERAGE($C84:$H84)+C85/AVERAGE($C85:$H85)</f>
        <v>1.8760782469268298</v>
      </c>
      <c r="D86" s="28">
        <f t="shared" ref="D86" si="25">D84/AVERAGE($C84:$H84)+D85/AVERAGE($C85:$H85)</f>
        <v>1.8964029247167069</v>
      </c>
      <c r="E86" s="28">
        <f t="shared" ref="E86" si="26">E84/AVERAGE($C84:$H84)+E85/AVERAGE($C85:$H85)</f>
        <v>1.8995089003412189</v>
      </c>
      <c r="F86" s="28">
        <f t="shared" ref="F86" si="27">F84/AVERAGE($C84:$H84)+F85/AVERAGE($C85:$H85)</f>
        <v>2.1488978652450332</v>
      </c>
      <c r="G86" s="28">
        <f t="shared" ref="G86" si="28">G84/AVERAGE($C84:$H84)+G85/AVERAGE($C85:$H85)</f>
        <v>2.0734652610559063</v>
      </c>
      <c r="H86" s="29">
        <f t="shared" ref="H86" si="29">H84/AVERAGE($C84:$H84)+H85/AVERAGE($C85:$H85)</f>
        <v>2.105646801714304</v>
      </c>
    </row>
    <row r="87" spans="1:8" ht="31" customHeight="1" x14ac:dyDescent="0.35">
      <c r="A87" s="4" t="s">
        <v>64</v>
      </c>
      <c r="B87" s="11"/>
      <c r="C87" s="28"/>
      <c r="D87" s="28"/>
      <c r="E87" s="28"/>
      <c r="F87" s="28"/>
      <c r="G87" s="28"/>
      <c r="H87" s="29"/>
    </row>
    <row r="88" spans="1:8" ht="31" customHeight="1" x14ac:dyDescent="0.35">
      <c r="A88" s="3" t="s">
        <v>19</v>
      </c>
      <c r="B88" s="11"/>
      <c r="C88" s="28">
        <f>C82/C86/($C82/$C86)</f>
        <v>1</v>
      </c>
      <c r="D88" s="28">
        <f t="shared" ref="D88:H88" si="30">D82/D86/($C82/$C86)</f>
        <v>3.4219444227393896</v>
      </c>
      <c r="E88" s="28">
        <f t="shared" si="30"/>
        <v>7.7771863652140194</v>
      </c>
      <c r="F88" s="28">
        <f t="shared" si="30"/>
        <v>6.7362590550171335</v>
      </c>
      <c r="G88" s="28">
        <f t="shared" si="30"/>
        <v>6.7637756193530674</v>
      </c>
      <c r="H88" s="29">
        <f t="shared" si="30"/>
        <v>8.296289980335338</v>
      </c>
    </row>
    <row r="89" spans="1:8" ht="31" customHeight="1" x14ac:dyDescent="0.35">
      <c r="A89" s="11" t="s">
        <v>20</v>
      </c>
      <c r="B89" s="11"/>
      <c r="C89" s="28">
        <f>C83/C86/($C83/$C86)</f>
        <v>1</v>
      </c>
      <c r="D89" s="28">
        <f t="shared" ref="D89:H89" si="31">D83/D86/($C83/$C86)</f>
        <v>4.2648273161681898</v>
      </c>
      <c r="E89" s="28">
        <f t="shared" si="31"/>
        <v>6.8243535990946436</v>
      </c>
      <c r="F89" s="28">
        <f t="shared" si="31"/>
        <v>7.4532217479325595</v>
      </c>
      <c r="G89" s="28">
        <f t="shared" si="31"/>
        <v>7.2367903676450425</v>
      </c>
      <c r="H89" s="29">
        <f t="shared" si="31"/>
        <v>7.9269367753936315</v>
      </c>
    </row>
    <row r="90" spans="1:8" ht="31" customHeight="1" x14ac:dyDescent="0.35">
      <c r="A90" s="30" t="s">
        <v>65</v>
      </c>
      <c r="B90" s="11"/>
      <c r="C90" s="28"/>
      <c r="D90" s="28"/>
      <c r="E90" s="28"/>
      <c r="F90" s="28"/>
      <c r="G90" s="28"/>
      <c r="H90" s="29"/>
    </row>
    <row r="91" spans="1:8" ht="31" customHeight="1" x14ac:dyDescent="0.35">
      <c r="A91" s="3" t="s">
        <v>19</v>
      </c>
      <c r="B91" s="11"/>
      <c r="C91" s="28">
        <f>(C88-1)/(AVERAGE($G88,$E88)-1)*($K$7-1)+1</f>
        <v>1</v>
      </c>
      <c r="D91" s="28">
        <f t="shared" ref="D91:H91" si="32">(D88-1)/(AVERAGE($G88,$E88)-1)*($K$7-1)+1</f>
        <v>2.1157874031993495</v>
      </c>
      <c r="E91" s="28">
        <f t="shared" si="32"/>
        <v>4.1222430640613741</v>
      </c>
      <c r="F91" s="28">
        <f t="shared" si="32"/>
        <v>3.6426888804644686</v>
      </c>
      <c r="G91" s="28">
        <f t="shared" si="32"/>
        <v>3.6553657344736257</v>
      </c>
      <c r="H91" s="29">
        <f t="shared" si="32"/>
        <v>4.3613935867857911</v>
      </c>
    </row>
    <row r="92" spans="1:8" ht="31" customHeight="1" x14ac:dyDescent="0.35">
      <c r="A92" s="5" t="s">
        <v>20</v>
      </c>
      <c r="B92" s="12"/>
      <c r="C92" s="26">
        <f>(C89-1)/(AVERAGE($G89,$E89)-1)*($K$8-1)+1</f>
        <v>1</v>
      </c>
      <c r="D92" s="26">
        <f t="shared" ref="D92:H92" si="33">(D89-1)/(AVERAGE($G89,$E89)-1)*($K$8-1)+1</f>
        <v>4.0671840444365408</v>
      </c>
      <c r="E92" s="26">
        <f t="shared" si="33"/>
        <v>6.4717639551198056</v>
      </c>
      <c r="F92" s="26">
        <f t="shared" si="33"/>
        <v>7.0625622318365746</v>
      </c>
      <c r="G92" s="26">
        <f t="shared" si="33"/>
        <v>6.859232985892759</v>
      </c>
      <c r="H92" s="27">
        <f t="shared" si="33"/>
        <v>7.5075999116682048</v>
      </c>
    </row>
    <row r="94" spans="1:8" ht="31" customHeight="1" thickBot="1" x14ac:dyDescent="0.4">
      <c r="A94" s="8" t="s">
        <v>48</v>
      </c>
      <c r="B94" s="9"/>
      <c r="C94" s="15" t="s">
        <v>0</v>
      </c>
      <c r="D94" s="15" t="s">
        <v>1</v>
      </c>
      <c r="E94" s="15" t="s">
        <v>2</v>
      </c>
      <c r="F94" s="15" t="s">
        <v>4</v>
      </c>
      <c r="G94" s="15" t="s">
        <v>5</v>
      </c>
      <c r="H94" s="16" t="s">
        <v>6</v>
      </c>
    </row>
    <row r="95" spans="1:8" ht="31" customHeight="1" thickTop="1" x14ac:dyDescent="0.35">
      <c r="A95" s="2" t="s">
        <v>3</v>
      </c>
      <c r="B95" s="11"/>
      <c r="C95" s="19">
        <v>0</v>
      </c>
      <c r="D95" s="19">
        <v>10</v>
      </c>
      <c r="E95" s="19">
        <v>20</v>
      </c>
      <c r="F95" s="19">
        <v>40</v>
      </c>
      <c r="G95" s="19">
        <v>80</v>
      </c>
      <c r="H95" s="20">
        <v>160</v>
      </c>
    </row>
    <row r="96" spans="1:8" ht="31" customHeight="1" x14ac:dyDescent="0.35">
      <c r="A96" s="3" t="s">
        <v>15</v>
      </c>
      <c r="B96" s="11"/>
      <c r="C96" s="28">
        <v>2.84</v>
      </c>
      <c r="D96" s="28">
        <v>5.16</v>
      </c>
      <c r="E96" s="28">
        <v>7.75</v>
      </c>
      <c r="F96" s="28">
        <v>8.34</v>
      </c>
      <c r="G96" s="28">
        <v>9.11</v>
      </c>
      <c r="H96" s="29">
        <v>7.83</v>
      </c>
    </row>
    <row r="97" spans="1:8" ht="31" customHeight="1" x14ac:dyDescent="0.35">
      <c r="A97" s="3" t="s">
        <v>16</v>
      </c>
      <c r="B97" s="11"/>
      <c r="C97" s="28">
        <v>3.03</v>
      </c>
      <c r="D97" s="28">
        <v>9.98</v>
      </c>
      <c r="E97" s="28">
        <v>15.27</v>
      </c>
      <c r="F97" s="28">
        <v>19.440000000000001</v>
      </c>
      <c r="G97" s="28">
        <v>22.83</v>
      </c>
      <c r="H97" s="29">
        <v>21.85</v>
      </c>
    </row>
    <row r="98" spans="1:8" ht="31" customHeight="1" x14ac:dyDescent="0.35">
      <c r="A98" s="3" t="s">
        <v>17</v>
      </c>
      <c r="B98" s="11"/>
      <c r="C98" s="28">
        <v>80.41</v>
      </c>
      <c r="D98" s="28">
        <v>79.430000000000007</v>
      </c>
      <c r="E98" s="28">
        <v>88.59</v>
      </c>
      <c r="F98" s="28">
        <v>90.76</v>
      </c>
      <c r="G98" s="28">
        <v>87.92</v>
      </c>
      <c r="H98" s="29">
        <v>79.239999999999995</v>
      </c>
    </row>
    <row r="99" spans="1:8" ht="31" customHeight="1" x14ac:dyDescent="0.35">
      <c r="A99" s="3" t="s">
        <v>34</v>
      </c>
      <c r="B99" s="11"/>
      <c r="C99" s="28">
        <v>31.55</v>
      </c>
      <c r="D99" s="28">
        <v>29.92</v>
      </c>
      <c r="E99" s="28">
        <v>32.659999999999997</v>
      </c>
      <c r="F99" s="28">
        <v>31.2</v>
      </c>
      <c r="G99" s="28">
        <v>34.79</v>
      </c>
      <c r="H99" s="29">
        <v>28.04</v>
      </c>
    </row>
    <row r="100" spans="1:8" ht="31" customHeight="1" x14ac:dyDescent="0.35">
      <c r="A100" s="3" t="s">
        <v>52</v>
      </c>
      <c r="B100" s="11"/>
      <c r="C100" s="28">
        <f>C98/AVERAGE($C98:$H98)+C99/AVERAGE($C99:$H99)</f>
        <v>1.958877869677544</v>
      </c>
      <c r="D100" s="28">
        <f t="shared" ref="D100" si="34">D98/AVERAGE($C98:$H98)+D99/AVERAGE($C99:$H99)</f>
        <v>1.8952883078777085</v>
      </c>
      <c r="E100" s="28">
        <f t="shared" ref="E100" si="35">E98/AVERAGE($C98:$H98)+E99/AVERAGE($C99:$H99)</f>
        <v>2.0912022795194902</v>
      </c>
      <c r="F100" s="28">
        <f t="shared" ref="F100" si="36">F98/AVERAGE($C98:$H98)+F99/AVERAGE($C99:$H99)</f>
        <v>2.070359596391139</v>
      </c>
      <c r="G100" s="28">
        <f t="shared" ref="G100" si="37">G98/AVERAGE($C98:$H98)+G99/AVERAGE($C99:$H99)</f>
        <v>2.1511840253777033</v>
      </c>
      <c r="H100" s="29">
        <f t="shared" ref="H100" si="38">H98/AVERAGE($C98:$H98)+H99/AVERAGE($C99:$H99)</f>
        <v>1.8330879211564155</v>
      </c>
    </row>
    <row r="101" spans="1:8" ht="31" customHeight="1" x14ac:dyDescent="0.35">
      <c r="A101" s="4" t="s">
        <v>64</v>
      </c>
      <c r="B101" s="11"/>
      <c r="C101" s="28"/>
      <c r="D101" s="28"/>
      <c r="E101" s="28"/>
      <c r="F101" s="28"/>
      <c r="G101" s="28"/>
      <c r="H101" s="29"/>
    </row>
    <row r="102" spans="1:8" ht="31" customHeight="1" x14ac:dyDescent="0.35">
      <c r="A102" s="3" t="s">
        <v>19</v>
      </c>
      <c r="B102" s="11"/>
      <c r="C102" s="28">
        <f>C96/C100/($C96/$C100)</f>
        <v>1</v>
      </c>
      <c r="D102" s="28">
        <f t="shared" ref="D102:H102" si="39">D96/D100/($C96/$C100)</f>
        <v>1.8778609806259043</v>
      </c>
      <c r="E102" s="28">
        <f t="shared" si="39"/>
        <v>2.5561991062461651</v>
      </c>
      <c r="F102" s="28">
        <f t="shared" si="39"/>
        <v>2.7784928704574225</v>
      </c>
      <c r="G102" s="28">
        <f t="shared" si="39"/>
        <v>2.9209884021417398</v>
      </c>
      <c r="H102" s="29">
        <f t="shared" si="39"/>
        <v>2.946235689983363</v>
      </c>
    </row>
    <row r="103" spans="1:8" ht="31" customHeight="1" x14ac:dyDescent="0.35">
      <c r="A103" s="11" t="s">
        <v>20</v>
      </c>
      <c r="B103" s="11"/>
      <c r="C103" s="28">
        <f>C97/C100/($C97/$C100)</f>
        <v>1</v>
      </c>
      <c r="D103" s="28">
        <f t="shared" ref="D103:H103" si="40">D97/D100/($C97/$C100)</f>
        <v>3.4042385797116776</v>
      </c>
      <c r="E103" s="28">
        <f t="shared" si="40"/>
        <v>4.7207143788249208</v>
      </c>
      <c r="F103" s="28">
        <f t="shared" si="40"/>
        <v>6.0703706334261751</v>
      </c>
      <c r="G103" s="28">
        <f t="shared" si="40"/>
        <v>6.8610894069674444</v>
      </c>
      <c r="H103" s="29">
        <f t="shared" si="40"/>
        <v>7.7060687086659012</v>
      </c>
    </row>
    <row r="104" spans="1:8" ht="31" customHeight="1" x14ac:dyDescent="0.35">
      <c r="A104" s="30" t="s">
        <v>65</v>
      </c>
      <c r="B104" s="11"/>
      <c r="C104" s="28"/>
      <c r="D104" s="28"/>
      <c r="E104" s="28"/>
      <c r="F104" s="28"/>
      <c r="G104" s="28"/>
      <c r="H104" s="29"/>
    </row>
    <row r="105" spans="1:8" ht="31" customHeight="1" x14ac:dyDescent="0.35">
      <c r="A105" s="3" t="s">
        <v>19</v>
      </c>
      <c r="B105" s="11"/>
      <c r="C105" s="28">
        <f>(C102-1)/(AVERAGE($G102,$H102)-1)*($K$7-1)+1</f>
        <v>1</v>
      </c>
      <c r="D105" s="28">
        <f t="shared" ref="D105:H105" si="41">(D102-1)/(AVERAGE($G102,$H102)-1)*($K$7-1)+1</f>
        <v>2.3115188581605253</v>
      </c>
      <c r="E105" s="28">
        <f t="shared" si="41"/>
        <v>3.3249518089290206</v>
      </c>
      <c r="F105" s="28">
        <f t="shared" si="41"/>
        <v>3.6570573133867845</v>
      </c>
      <c r="G105" s="28">
        <f t="shared" si="41"/>
        <v>3.8699447535761706</v>
      </c>
      <c r="H105" s="29">
        <f t="shared" si="41"/>
        <v>3.90766404495883</v>
      </c>
    </row>
    <row r="106" spans="1:8" ht="31" customHeight="1" x14ac:dyDescent="0.35">
      <c r="A106" s="5" t="s">
        <v>20</v>
      </c>
      <c r="B106" s="12"/>
      <c r="C106" s="26">
        <f>(C103-1)/(AVERAGE($G103,$H103)-1)*($K$8-1)+1</f>
        <v>1</v>
      </c>
      <c r="D106" s="26">
        <f t="shared" ref="D106:H106" si="42">(D103-1)/(AVERAGE($G103,$H103)-1)*($K$8-1)+1</f>
        <v>3.1677470547846673</v>
      </c>
      <c r="E106" s="26">
        <f t="shared" si="42"/>
        <v>4.3547284801327528</v>
      </c>
      <c r="F106" s="26">
        <f t="shared" si="42"/>
        <v>5.571626584826852</v>
      </c>
      <c r="G106" s="26">
        <f t="shared" si="42"/>
        <v>6.2845667676237635</v>
      </c>
      <c r="H106" s="27">
        <f t="shared" si="42"/>
        <v>7.0464301733888002</v>
      </c>
    </row>
    <row r="108" spans="1:8" ht="31" customHeight="1" thickBot="1" x14ac:dyDescent="0.4">
      <c r="A108" s="8" t="s">
        <v>49</v>
      </c>
      <c r="B108" s="9"/>
      <c r="C108" s="15" t="s">
        <v>0</v>
      </c>
      <c r="D108" s="15" t="s">
        <v>1</v>
      </c>
      <c r="E108" s="15" t="s">
        <v>2</v>
      </c>
      <c r="F108" s="15" t="s">
        <v>4</v>
      </c>
      <c r="G108" s="15" t="s">
        <v>5</v>
      </c>
      <c r="H108" s="16" t="s">
        <v>6</v>
      </c>
    </row>
    <row r="109" spans="1:8" ht="31" customHeight="1" thickTop="1" x14ac:dyDescent="0.35">
      <c r="A109" s="2" t="s">
        <v>3</v>
      </c>
      <c r="B109" s="11"/>
      <c r="C109" s="19">
        <v>0</v>
      </c>
      <c r="D109" s="19">
        <v>80</v>
      </c>
      <c r="E109" s="19">
        <v>160</v>
      </c>
      <c r="F109" s="19">
        <v>320</v>
      </c>
      <c r="G109" s="19">
        <v>640</v>
      </c>
      <c r="H109" s="20">
        <v>1280</v>
      </c>
    </row>
    <row r="110" spans="1:8" ht="31" customHeight="1" x14ac:dyDescent="0.35">
      <c r="A110" s="3" t="s">
        <v>15</v>
      </c>
      <c r="B110" s="11"/>
      <c r="C110" s="28">
        <v>2.86</v>
      </c>
      <c r="D110" s="28">
        <v>9.5399999999999991</v>
      </c>
      <c r="E110" s="28">
        <v>9.09</v>
      </c>
      <c r="F110" s="28">
        <v>8.44</v>
      </c>
      <c r="G110" s="28">
        <v>9.2200000000000006</v>
      </c>
      <c r="H110" s="29">
        <v>9.76</v>
      </c>
    </row>
    <row r="111" spans="1:8" ht="31" customHeight="1" x14ac:dyDescent="0.35">
      <c r="A111" s="3" t="s">
        <v>16</v>
      </c>
      <c r="B111" s="11"/>
      <c r="C111" s="28">
        <v>3.17</v>
      </c>
      <c r="D111" s="28">
        <v>22.92</v>
      </c>
      <c r="E111" s="28">
        <v>25.63</v>
      </c>
      <c r="F111" s="28">
        <v>30.1</v>
      </c>
      <c r="G111" s="28">
        <v>35.39</v>
      </c>
      <c r="H111" s="29">
        <v>38.049999999999997</v>
      </c>
    </row>
    <row r="112" spans="1:8" ht="31" customHeight="1" x14ac:dyDescent="0.35">
      <c r="A112" s="3" t="s">
        <v>17</v>
      </c>
      <c r="B112" s="11"/>
      <c r="C112" s="28">
        <v>82.9</v>
      </c>
      <c r="D112" s="28">
        <v>84.21</v>
      </c>
      <c r="E112" s="28">
        <v>81.67</v>
      </c>
      <c r="F112" s="28">
        <v>76.77</v>
      </c>
      <c r="G112" s="28">
        <v>79.11</v>
      </c>
      <c r="H112" s="29">
        <v>86.57</v>
      </c>
    </row>
    <row r="113" spans="1:8" ht="31" customHeight="1" x14ac:dyDescent="0.35">
      <c r="A113" s="3" t="s">
        <v>34</v>
      </c>
      <c r="B113" s="11"/>
      <c r="C113" s="28">
        <v>30.6</v>
      </c>
      <c r="D113" s="28">
        <v>31.34</v>
      </c>
      <c r="E113" s="28">
        <v>34.520000000000003</v>
      </c>
      <c r="F113" s="28">
        <v>34.57</v>
      </c>
      <c r="G113" s="28">
        <v>34.67</v>
      </c>
      <c r="H113" s="29">
        <v>32.21</v>
      </c>
    </row>
    <row r="114" spans="1:8" ht="31" customHeight="1" x14ac:dyDescent="0.35">
      <c r="A114" s="3" t="s">
        <v>52</v>
      </c>
      <c r="B114" s="11"/>
      <c r="C114" s="28">
        <f>C112/AVERAGE($C112:$H112)+C113/AVERAGE($C113:$H113)</f>
        <v>1.940254714347222</v>
      </c>
      <c r="D114" s="28">
        <f t="shared" ref="D114" si="43">D112/AVERAGE($C112:$H112)+D113/AVERAGE($C113:$H113)</f>
        <v>1.978689805670157</v>
      </c>
      <c r="E114" s="28">
        <f t="shared" ref="E114" si="44">E112/AVERAGE($C112:$H112)+E113/AVERAGE($C113:$H113)</f>
        <v>2.0440730997719401</v>
      </c>
      <c r="F114" s="28">
        <f t="shared" ref="F114" si="45">F112/AVERAGE($C112:$H112)+F113/AVERAGE($C113:$H113)</f>
        <v>1.9857391754295921</v>
      </c>
      <c r="G114" s="28">
        <f t="shared" ref="G114" si="46">G112/AVERAGE($C112:$H112)+G113/AVERAGE($C113:$H113)</f>
        <v>2.0173521727844301</v>
      </c>
      <c r="H114" s="29">
        <f t="shared" ref="H114" si="47">H112/AVERAGE($C112:$H112)+H113/AVERAGE($C113:$H113)</f>
        <v>2.0338910319966583</v>
      </c>
    </row>
    <row r="115" spans="1:8" ht="31" customHeight="1" x14ac:dyDescent="0.35">
      <c r="A115" s="4" t="s">
        <v>64</v>
      </c>
      <c r="B115" s="11"/>
      <c r="C115" s="28"/>
      <c r="D115" s="28"/>
      <c r="E115" s="28"/>
      <c r="F115" s="28"/>
      <c r="G115" s="28"/>
      <c r="H115" s="29"/>
    </row>
    <row r="116" spans="1:8" ht="31" customHeight="1" x14ac:dyDescent="0.35">
      <c r="A116" s="3" t="s">
        <v>19</v>
      </c>
      <c r="B116" s="11"/>
      <c r="C116" s="28">
        <f>C110/C114/($C110/$C114)</f>
        <v>1</v>
      </c>
      <c r="D116" s="28">
        <f t="shared" ref="D116:H116" si="48">D110/D114/($C110/$C114)</f>
        <v>3.2708706711917506</v>
      </c>
      <c r="E116" s="28">
        <f t="shared" si="48"/>
        <v>3.0168948560419113</v>
      </c>
      <c r="F116" s="28">
        <f t="shared" si="48"/>
        <v>2.8834535322613264</v>
      </c>
      <c r="G116" s="28">
        <f t="shared" si="48"/>
        <v>3.1005726717259168</v>
      </c>
      <c r="H116" s="29">
        <f t="shared" si="48"/>
        <v>3.2554786422823434</v>
      </c>
    </row>
    <row r="117" spans="1:8" ht="31" customHeight="1" x14ac:dyDescent="0.35">
      <c r="A117" s="11" t="s">
        <v>20</v>
      </c>
      <c r="B117" s="11"/>
      <c r="C117" s="28">
        <f>C111/C114/($C111/$C114)</f>
        <v>1</v>
      </c>
      <c r="D117" s="28">
        <f t="shared" ref="D117:H117" si="49">D111/D114/($C111/$C114)</f>
        <v>7.08983914784916</v>
      </c>
      <c r="E117" s="28">
        <f t="shared" si="49"/>
        <v>7.6745278847908232</v>
      </c>
      <c r="F117" s="28">
        <f t="shared" si="49"/>
        <v>9.2777737369835922</v>
      </c>
      <c r="G117" s="28">
        <f t="shared" si="49"/>
        <v>10.737380102157815</v>
      </c>
      <c r="H117" s="29">
        <f t="shared" si="49"/>
        <v>11.450553094103642</v>
      </c>
    </row>
    <row r="118" spans="1:8" ht="31" customHeight="1" x14ac:dyDescent="0.35">
      <c r="A118" s="30" t="s">
        <v>65</v>
      </c>
      <c r="B118" s="11"/>
      <c r="C118" s="28"/>
      <c r="D118" s="28"/>
      <c r="E118" s="28"/>
      <c r="F118" s="28"/>
      <c r="G118" s="28"/>
      <c r="H118" s="29"/>
    </row>
    <row r="119" spans="1:8" ht="31" customHeight="1" x14ac:dyDescent="0.35">
      <c r="A119" s="3" t="s">
        <v>19</v>
      </c>
      <c r="B119" s="11"/>
      <c r="C119" s="28">
        <f>(C116-1)/(AVERAGE($D116,$E116)-1)*($K$7-1)+1</f>
        <v>1</v>
      </c>
      <c r="D119" s="28">
        <f t="shared" ref="D119:H119" si="50">(D116-1)/(AVERAGE($D116,$E116)-1)*($K$7-1)+1</f>
        <v>4.0599160068058344</v>
      </c>
      <c r="E119" s="28">
        <f t="shared" si="50"/>
        <v>3.7176927917291658</v>
      </c>
      <c r="F119" s="28">
        <f t="shared" si="50"/>
        <v>3.5378854395159789</v>
      </c>
      <c r="G119" s="28">
        <f t="shared" si="50"/>
        <v>3.8304456185960802</v>
      </c>
      <c r="H119" s="29">
        <f t="shared" si="50"/>
        <v>4.0391758051578055</v>
      </c>
    </row>
    <row r="120" spans="1:8" ht="31" customHeight="1" x14ac:dyDescent="0.35">
      <c r="A120" s="5" t="s">
        <v>20</v>
      </c>
      <c r="B120" s="12"/>
      <c r="C120" s="26">
        <f>(C117-1)/(AVERAGE($D117,$E117)-1)*($K$8-1)+1</f>
        <v>1</v>
      </c>
      <c r="D120" s="26">
        <f t="shared" ref="D120:H120" si="51">(D117-1)/(AVERAGE($D117,$E117)-1)*($K$8-1)+1</f>
        <v>6.4059828097301033</v>
      </c>
      <c r="E120" s="26">
        <f t="shared" si="51"/>
        <v>6.9250141312824622</v>
      </c>
      <c r="F120" s="26">
        <f t="shared" si="51"/>
        <v>8.3482240562582781</v>
      </c>
      <c r="G120" s="26">
        <f t="shared" si="51"/>
        <v>9.6439244397226478</v>
      </c>
      <c r="H120" s="27">
        <f t="shared" si="51"/>
        <v>10.277011922203133</v>
      </c>
    </row>
    <row r="122" spans="1:8" ht="31" customHeight="1" thickBot="1" x14ac:dyDescent="0.4">
      <c r="A122" s="8" t="s">
        <v>50</v>
      </c>
      <c r="B122" s="9"/>
      <c r="C122" s="15" t="s">
        <v>0</v>
      </c>
      <c r="D122" s="15" t="s">
        <v>1</v>
      </c>
      <c r="E122" s="15" t="s">
        <v>2</v>
      </c>
      <c r="F122" s="15" t="s">
        <v>4</v>
      </c>
      <c r="G122" s="15" t="s">
        <v>5</v>
      </c>
      <c r="H122" s="16" t="s">
        <v>6</v>
      </c>
    </row>
    <row r="123" spans="1:8" ht="31" customHeight="1" thickTop="1" x14ac:dyDescent="0.35">
      <c r="A123" s="2" t="s">
        <v>3</v>
      </c>
      <c r="B123" s="11"/>
      <c r="C123" s="19">
        <v>0</v>
      </c>
      <c r="D123" s="19">
        <v>80</v>
      </c>
      <c r="E123" s="19">
        <v>160</v>
      </c>
      <c r="F123" s="19">
        <v>320</v>
      </c>
      <c r="G123" s="19">
        <v>640</v>
      </c>
      <c r="H123" s="20">
        <v>1280</v>
      </c>
    </row>
    <row r="124" spans="1:8" ht="31" customHeight="1" x14ac:dyDescent="0.35">
      <c r="A124" s="3" t="s">
        <v>15</v>
      </c>
      <c r="B124" s="11"/>
      <c r="C124" s="28">
        <v>2.88</v>
      </c>
      <c r="D124" s="28">
        <v>7.38</v>
      </c>
      <c r="E124" s="28">
        <v>10.24</v>
      </c>
      <c r="F124" s="28">
        <v>9.9</v>
      </c>
      <c r="G124" s="28">
        <v>11.15</v>
      </c>
      <c r="H124" s="29">
        <v>10.77</v>
      </c>
    </row>
    <row r="125" spans="1:8" ht="31" customHeight="1" x14ac:dyDescent="0.35">
      <c r="A125" s="3" t="s">
        <v>16</v>
      </c>
      <c r="B125" s="11"/>
      <c r="C125" s="28">
        <v>2.96</v>
      </c>
      <c r="D125" s="28">
        <v>16.86</v>
      </c>
      <c r="E125" s="28">
        <v>25.53</v>
      </c>
      <c r="F125" s="28">
        <v>25.75</v>
      </c>
      <c r="G125" s="28">
        <v>33.14</v>
      </c>
      <c r="H125" s="29">
        <v>36.32</v>
      </c>
    </row>
    <row r="126" spans="1:8" ht="31" customHeight="1" x14ac:dyDescent="0.35">
      <c r="A126" s="3" t="s">
        <v>17</v>
      </c>
      <c r="B126" s="11"/>
      <c r="C126" s="28">
        <v>116.77</v>
      </c>
      <c r="D126" s="28">
        <v>108.6</v>
      </c>
      <c r="E126" s="28">
        <v>125.03</v>
      </c>
      <c r="F126" s="28">
        <v>101.54</v>
      </c>
      <c r="G126" s="28">
        <v>118.48</v>
      </c>
      <c r="H126" s="29">
        <v>132.47</v>
      </c>
    </row>
    <row r="127" spans="1:8" ht="31" customHeight="1" x14ac:dyDescent="0.35">
      <c r="A127" s="3" t="s">
        <v>34</v>
      </c>
      <c r="B127" s="11"/>
      <c r="C127" s="28">
        <v>48.29</v>
      </c>
      <c r="D127" s="28">
        <v>50.64</v>
      </c>
      <c r="E127" s="28">
        <v>51.07</v>
      </c>
      <c r="F127" s="28">
        <v>52.32</v>
      </c>
      <c r="G127" s="28">
        <v>51.32</v>
      </c>
      <c r="H127" s="29">
        <v>54.22</v>
      </c>
    </row>
    <row r="128" spans="1:8" ht="31" customHeight="1" x14ac:dyDescent="0.35">
      <c r="A128" s="3" t="s">
        <v>52</v>
      </c>
      <c r="B128" s="11"/>
      <c r="C128" s="28">
        <f>C126/AVERAGE($C126:$H126)+C127/AVERAGE($C127:$H127)</f>
        <v>1.9379125537446522</v>
      </c>
      <c r="D128" s="28">
        <f t="shared" ref="D128" si="52">D126/AVERAGE($C126:$H126)+D127/AVERAGE($C127:$H127)</f>
        <v>1.9139719505176582</v>
      </c>
      <c r="E128" s="28">
        <f t="shared" ref="E128" si="53">E126/AVERAGE($C126:$H126)+E127/AVERAGE($C127:$H127)</f>
        <v>2.0626019243618421</v>
      </c>
      <c r="F128" s="28">
        <f t="shared" ref="F128" si="54">F126/AVERAGE($C126:$H126)+F127/AVERAGE($C127:$H127)</f>
        <v>1.8864486306484542</v>
      </c>
      <c r="G128" s="28">
        <f t="shared" ref="G128" si="55">G126/AVERAGE($C126:$H126)+G127/AVERAGE($C127:$H127)</f>
        <v>2.0115622485610185</v>
      </c>
      <c r="H128" s="29">
        <f t="shared" ref="H128" si="56">H126/AVERAGE($C126:$H126)+H127/AVERAGE($C127:$H127)</f>
        <v>2.1875026921663752</v>
      </c>
    </row>
    <row r="129" spans="1:8" ht="31" customHeight="1" x14ac:dyDescent="0.35">
      <c r="A129" s="4" t="s">
        <v>64</v>
      </c>
      <c r="B129" s="11"/>
      <c r="C129" s="28"/>
      <c r="D129" s="28"/>
      <c r="E129" s="28"/>
      <c r="F129" s="28"/>
      <c r="G129" s="28"/>
      <c r="H129" s="29"/>
    </row>
    <row r="130" spans="1:8" ht="31" customHeight="1" x14ac:dyDescent="0.35">
      <c r="A130" s="3" t="s">
        <v>19</v>
      </c>
      <c r="B130" s="11"/>
      <c r="C130" s="28">
        <f>C124/C128/($C124/$C128)</f>
        <v>1</v>
      </c>
      <c r="D130" s="28">
        <f t="shared" ref="D130:H130" si="57">D124/D128/($C124/$C128)</f>
        <v>2.5945526096281504</v>
      </c>
      <c r="E130" s="28">
        <f t="shared" si="57"/>
        <v>3.3406134578195412</v>
      </c>
      <c r="F130" s="28">
        <f t="shared" si="57"/>
        <v>3.5312779236439482</v>
      </c>
      <c r="G130" s="28">
        <f t="shared" si="57"/>
        <v>3.7297788264289489</v>
      </c>
      <c r="H130" s="29">
        <f t="shared" si="57"/>
        <v>3.3129035741958091</v>
      </c>
    </row>
    <row r="131" spans="1:8" ht="31" customHeight="1" x14ac:dyDescent="0.35">
      <c r="A131" s="11" t="s">
        <v>20</v>
      </c>
      <c r="B131" s="11"/>
      <c r="C131" s="28">
        <f>C125/C128/($C125/$C128)</f>
        <v>1</v>
      </c>
      <c r="D131" s="28">
        <f t="shared" ref="D131:H131" si="58">D125/D128/($C125/$C128)</f>
        <v>5.767192748626317</v>
      </c>
      <c r="E131" s="28">
        <f t="shared" si="58"/>
        <v>8.1035974894763072</v>
      </c>
      <c r="F131" s="28">
        <f t="shared" si="58"/>
        <v>8.9366492907942661</v>
      </c>
      <c r="G131" s="28">
        <f t="shared" si="58"/>
        <v>10.786026738777826</v>
      </c>
      <c r="H131" s="29">
        <f t="shared" si="58"/>
        <v>10.87025441374314</v>
      </c>
    </row>
    <row r="132" spans="1:8" ht="31" customHeight="1" x14ac:dyDescent="0.35">
      <c r="A132" s="30" t="s">
        <v>65</v>
      </c>
      <c r="B132" s="11"/>
      <c r="C132" s="28"/>
      <c r="D132" s="28"/>
      <c r="E132" s="28"/>
      <c r="F132" s="28"/>
      <c r="G132" s="28"/>
      <c r="H132" s="29"/>
    </row>
    <row r="133" spans="1:8" ht="31" customHeight="1" x14ac:dyDescent="0.35">
      <c r="A133" s="3" t="s">
        <v>19</v>
      </c>
      <c r="B133" s="11"/>
      <c r="C133" s="28">
        <f>(C130-1)/(AVERAGE($D130,$E130)-1)*($K$7-1)+1</f>
        <v>1</v>
      </c>
      <c r="D133" s="28">
        <f t="shared" ref="D133:H133" si="59">(D130-1)/(AVERAGE($D130,$E130)-1)*($K$7-1)+1</f>
        <v>3.341121322254593</v>
      </c>
      <c r="E133" s="28">
        <f t="shared" si="59"/>
        <v>4.4364874762804067</v>
      </c>
      <c r="F133" s="28">
        <f t="shared" si="59"/>
        <v>4.7164209470499259</v>
      </c>
      <c r="G133" s="28">
        <f t="shared" si="59"/>
        <v>5.0078598705390176</v>
      </c>
      <c r="H133" s="29">
        <f t="shared" si="59"/>
        <v>4.3958038393799965</v>
      </c>
    </row>
    <row r="134" spans="1:8" ht="31" customHeight="1" x14ac:dyDescent="0.35">
      <c r="A134" s="5" t="s">
        <v>20</v>
      </c>
      <c r="B134" s="12"/>
      <c r="C134" s="26">
        <f>(C131-1)/(AVERAGE($D131,$E131)-1)*($K$8-1)+1</f>
        <v>1</v>
      </c>
      <c r="D134" s="26">
        <f t="shared" ref="D134:H134" si="60">(D131-1)/(AVERAGE($D131,$E131)-1)*($K$8-1)+1</f>
        <v>5.5504170630965444</v>
      </c>
      <c r="E134" s="26">
        <f t="shared" si="60"/>
        <v>7.7805798779160193</v>
      </c>
      <c r="F134" s="26">
        <f t="shared" si="60"/>
        <v>8.5757508162534428</v>
      </c>
      <c r="G134" s="26">
        <f t="shared" si="60"/>
        <v>10.34103263705569</v>
      </c>
      <c r="H134" s="27">
        <f t="shared" si="60"/>
        <v>10.421430277670821</v>
      </c>
    </row>
    <row r="136" spans="1:8" ht="31" customHeight="1" thickBot="1" x14ac:dyDescent="0.4">
      <c r="A136" s="8" t="s">
        <v>51</v>
      </c>
      <c r="B136" s="9"/>
      <c r="C136" s="15" t="s">
        <v>0</v>
      </c>
      <c r="D136" s="15" t="s">
        <v>1</v>
      </c>
      <c r="E136" s="15" t="s">
        <v>2</v>
      </c>
      <c r="F136" s="15" t="s">
        <v>4</v>
      </c>
      <c r="G136" s="15" t="s">
        <v>5</v>
      </c>
      <c r="H136" s="16" t="s">
        <v>6</v>
      </c>
    </row>
    <row r="137" spans="1:8" ht="31" customHeight="1" thickTop="1" x14ac:dyDescent="0.35">
      <c r="A137" s="2" t="s">
        <v>3</v>
      </c>
      <c r="B137" s="11"/>
      <c r="C137" s="19">
        <v>0</v>
      </c>
      <c r="D137" s="19">
        <v>80</v>
      </c>
      <c r="E137" s="19">
        <v>160</v>
      </c>
      <c r="F137" s="19">
        <v>320</v>
      </c>
      <c r="G137" s="19">
        <v>640</v>
      </c>
      <c r="H137" s="20">
        <v>1280</v>
      </c>
    </row>
    <row r="138" spans="1:8" ht="31" customHeight="1" x14ac:dyDescent="0.35">
      <c r="A138" s="3" t="s">
        <v>15</v>
      </c>
      <c r="B138" s="11"/>
      <c r="C138" s="28">
        <v>3.46</v>
      </c>
      <c r="D138" s="28">
        <v>9.02</v>
      </c>
      <c r="E138" s="28">
        <v>10.72</v>
      </c>
      <c r="F138" s="28">
        <v>10.99</v>
      </c>
      <c r="G138" s="28">
        <v>12.06</v>
      </c>
      <c r="H138" s="29">
        <v>10.36</v>
      </c>
    </row>
    <row r="139" spans="1:8" ht="31" customHeight="1" x14ac:dyDescent="0.35">
      <c r="A139" s="3" t="s">
        <v>16</v>
      </c>
      <c r="B139" s="11"/>
      <c r="C139" s="28">
        <v>2.94</v>
      </c>
      <c r="D139" s="28">
        <v>21.6</v>
      </c>
      <c r="E139" s="28">
        <v>26.4</v>
      </c>
      <c r="F139" s="28">
        <v>30.67</v>
      </c>
      <c r="G139" s="28">
        <v>35.04</v>
      </c>
      <c r="H139" s="29">
        <v>36.119999999999997</v>
      </c>
    </row>
    <row r="140" spans="1:8" ht="31" customHeight="1" x14ac:dyDescent="0.35">
      <c r="A140" s="3" t="s">
        <v>17</v>
      </c>
      <c r="B140" s="11"/>
      <c r="C140" s="28">
        <v>113.79</v>
      </c>
      <c r="D140" s="28">
        <v>126.31</v>
      </c>
      <c r="E140" s="28">
        <v>123.14</v>
      </c>
      <c r="F140" s="28">
        <v>129.57</v>
      </c>
      <c r="G140" s="28">
        <v>126.24</v>
      </c>
      <c r="H140" s="29">
        <v>125.21</v>
      </c>
    </row>
    <row r="141" spans="1:8" ht="31" customHeight="1" x14ac:dyDescent="0.35">
      <c r="A141" s="3" t="s">
        <v>34</v>
      </c>
      <c r="B141" s="11"/>
      <c r="C141" s="28">
        <v>61.96</v>
      </c>
      <c r="D141" s="28">
        <v>64</v>
      </c>
      <c r="E141" s="28">
        <v>59.88</v>
      </c>
      <c r="F141" s="28">
        <v>60.22</v>
      </c>
      <c r="G141" s="28">
        <v>57.2</v>
      </c>
      <c r="H141" s="29">
        <v>56.91</v>
      </c>
    </row>
    <row r="142" spans="1:8" ht="31" customHeight="1" x14ac:dyDescent="0.35">
      <c r="A142" s="3" t="s">
        <v>52</v>
      </c>
      <c r="B142" s="11"/>
      <c r="C142" s="28">
        <f>C140/AVERAGE($C140:$H140)+C141/AVERAGE($C141:$H141)</f>
        <v>1.9495199629546394</v>
      </c>
      <c r="D142" s="28">
        <f t="shared" ref="D142" si="61">D140/AVERAGE($C140:$H140)+D141/AVERAGE($C141:$H141)</f>
        <v>2.0844363848131051</v>
      </c>
      <c r="E142" s="28">
        <f t="shared" ref="E142" si="62">E140/AVERAGE($C140:$H140)+E141/AVERAGE($C141:$H141)</f>
        <v>1.9902465433536496</v>
      </c>
      <c r="F142" s="28">
        <f t="shared" ref="F142" si="63">F140/AVERAGE($C140:$H140)+F141/AVERAGE($C141:$H141)</f>
        <v>2.047747259083005</v>
      </c>
      <c r="G142" s="28">
        <f t="shared" ref="G142" si="64">G140/AVERAGE($C140:$H140)+G141/AVERAGE($C141:$H141)</f>
        <v>1.9705922258167781</v>
      </c>
      <c r="H142" s="29">
        <f t="shared" ref="H142" si="65">H140/AVERAGE($C140:$H140)+H141/AVERAGE($C141:$H141)</f>
        <v>1.9574576239788222</v>
      </c>
    </row>
    <row r="143" spans="1:8" ht="31" customHeight="1" x14ac:dyDescent="0.35">
      <c r="A143" s="4" t="s">
        <v>64</v>
      </c>
      <c r="B143" s="11"/>
      <c r="C143" s="28"/>
      <c r="D143" s="28"/>
      <c r="E143" s="28"/>
      <c r="F143" s="28"/>
      <c r="G143" s="28"/>
      <c r="H143" s="29"/>
    </row>
    <row r="144" spans="1:8" ht="31" customHeight="1" x14ac:dyDescent="0.35">
      <c r="A144" s="3" t="s">
        <v>19</v>
      </c>
      <c r="B144" s="11"/>
      <c r="C144" s="28">
        <f>C138/C142/($C138/$C142)</f>
        <v>1</v>
      </c>
      <c r="D144" s="28">
        <f t="shared" ref="D144:H144" si="66">D138/D142/($C138/$C142)</f>
        <v>2.4382008597310643</v>
      </c>
      <c r="E144" s="28">
        <f t="shared" si="66"/>
        <v>3.034865823470049</v>
      </c>
      <c r="F144" s="28">
        <f t="shared" si="66"/>
        <v>3.0239383096505326</v>
      </c>
      <c r="G144" s="28">
        <f t="shared" si="66"/>
        <v>3.4482768822072454</v>
      </c>
      <c r="H144" s="29">
        <f t="shared" si="66"/>
        <v>2.9820778318964534</v>
      </c>
    </row>
    <row r="145" spans="1:8" ht="31" customHeight="1" x14ac:dyDescent="0.35">
      <c r="A145" s="11" t="s">
        <v>20</v>
      </c>
      <c r="B145" s="11"/>
      <c r="C145" s="28">
        <f>C139/C142/($C139/$C142)</f>
        <v>1</v>
      </c>
      <c r="D145" s="28">
        <f t="shared" ref="D145:H145" si="67">D139/D142/($C139/$C142)</f>
        <v>6.8714036627924671</v>
      </c>
      <c r="E145" s="28">
        <f t="shared" si="67"/>
        <v>8.7958417028076497</v>
      </c>
      <c r="F145" s="28">
        <f t="shared" si="67"/>
        <v>9.9315670501679687</v>
      </c>
      <c r="G145" s="28">
        <f t="shared" si="67"/>
        <v>11.790919889097452</v>
      </c>
      <c r="H145" s="29">
        <f t="shared" si="67"/>
        <v>12.235894645051141</v>
      </c>
    </row>
    <row r="146" spans="1:8" ht="31" customHeight="1" x14ac:dyDescent="0.35">
      <c r="A146" s="30" t="s">
        <v>65</v>
      </c>
      <c r="B146" s="11"/>
      <c r="C146" s="28"/>
      <c r="D146" s="28"/>
      <c r="E146" s="28"/>
      <c r="F146" s="28"/>
      <c r="G146" s="28"/>
      <c r="H146" s="29"/>
    </row>
    <row r="147" spans="1:8" ht="31" customHeight="1" x14ac:dyDescent="0.35">
      <c r="A147" s="3" t="s">
        <v>19</v>
      </c>
      <c r="B147" s="11"/>
      <c r="C147" s="28">
        <f>(C144-1)/(AVERAGE($D144,$E144)-1)*($K$7-1)+1</f>
        <v>1</v>
      </c>
      <c r="D147" s="28">
        <f t="shared" ref="D147:H147" si="68">(D144-1)/(AVERAGE($D144,$E144)-1)*($K$7-1)+1</f>
        <v>3.3925143681906187</v>
      </c>
      <c r="E147" s="28">
        <f t="shared" si="68"/>
        <v>4.3850944303443811</v>
      </c>
      <c r="F147" s="28">
        <f t="shared" si="68"/>
        <v>4.3669160002281018</v>
      </c>
      <c r="G147" s="28">
        <f t="shared" si="68"/>
        <v>5.0728230541352151</v>
      </c>
      <c r="H147" s="29">
        <f t="shared" si="68"/>
        <v>4.2972791384446332</v>
      </c>
    </row>
    <row r="148" spans="1:8" ht="31" customHeight="1" x14ac:dyDescent="0.35">
      <c r="A148" s="5" t="s">
        <v>20</v>
      </c>
      <c r="B148" s="12"/>
      <c r="C148" s="26">
        <f>(C145-1)/(AVERAGE($D145,$E145)-1)*($K$8-1)+1</f>
        <v>1</v>
      </c>
      <c r="D148" s="26">
        <f t="shared" ref="D148:H148" si="69">(D145-1)/(AVERAGE($D145,$E145)-1)*($K$8-1)+1</f>
        <v>5.8677590226046394</v>
      </c>
      <c r="E148" s="26">
        <f t="shared" si="69"/>
        <v>7.4632379184079252</v>
      </c>
      <c r="F148" s="26">
        <f t="shared" si="69"/>
        <v>8.4048249092408174</v>
      </c>
      <c r="G148" s="26">
        <f t="shared" si="69"/>
        <v>9.9463441229955567</v>
      </c>
      <c r="H148" s="27">
        <f t="shared" si="69"/>
        <v>10.315255887119555</v>
      </c>
    </row>
    <row r="150" spans="1:8" ht="31" customHeight="1" x14ac:dyDescent="0.35">
      <c r="A150" s="34"/>
      <c r="B150" s="34"/>
      <c r="C150" s="35"/>
      <c r="D150" s="35"/>
      <c r="E150" s="35"/>
      <c r="F150" s="35"/>
      <c r="G150" s="35"/>
      <c r="H150" s="35"/>
    </row>
    <row r="151" spans="1:8" ht="31" customHeight="1" x14ac:dyDescent="0.35">
      <c r="A151" s="10"/>
      <c r="B151" s="11"/>
      <c r="C151" s="19"/>
      <c r="D151" s="19"/>
      <c r="E151" s="19"/>
      <c r="F151" s="19"/>
      <c r="G151" s="19"/>
      <c r="H151" s="19"/>
    </row>
    <row r="152" spans="1:8" ht="31" customHeight="1" x14ac:dyDescent="0.35">
      <c r="A152" s="11"/>
      <c r="B152" s="11"/>
      <c r="C152" s="28"/>
      <c r="D152" s="28"/>
      <c r="E152" s="28"/>
      <c r="F152" s="28"/>
      <c r="G152" s="28"/>
      <c r="H152" s="28"/>
    </row>
    <row r="153" spans="1:8" ht="31" customHeight="1" x14ac:dyDescent="0.35">
      <c r="A153" s="11"/>
      <c r="B153" s="11"/>
      <c r="C153" s="28"/>
      <c r="D153" s="28"/>
      <c r="E153" s="28"/>
      <c r="F153" s="28"/>
      <c r="G153" s="28"/>
      <c r="H153" s="28"/>
    </row>
    <row r="154" spans="1:8" ht="31" customHeight="1" x14ac:dyDescent="0.35">
      <c r="A154" s="11"/>
      <c r="B154" s="11"/>
      <c r="C154" s="28"/>
      <c r="D154" s="28"/>
      <c r="E154" s="28"/>
      <c r="F154" s="28"/>
      <c r="G154" s="28"/>
      <c r="H154" s="28"/>
    </row>
    <row r="155" spans="1:8" ht="31" customHeight="1" x14ac:dyDescent="0.35">
      <c r="A155" s="30"/>
      <c r="B155" s="11"/>
      <c r="C155" s="28"/>
      <c r="D155" s="28"/>
      <c r="E155" s="28"/>
      <c r="F155" s="28"/>
      <c r="G155" s="28"/>
      <c r="H155" s="28"/>
    </row>
    <row r="156" spans="1:8" ht="31" customHeight="1" x14ac:dyDescent="0.35">
      <c r="A156" s="11"/>
      <c r="B156" s="11"/>
      <c r="C156" s="28"/>
      <c r="D156" s="28"/>
      <c r="E156" s="28"/>
      <c r="F156" s="28"/>
      <c r="G156" s="28"/>
      <c r="H156" s="28"/>
    </row>
    <row r="157" spans="1:8" ht="31" customHeight="1" x14ac:dyDescent="0.35">
      <c r="A157" s="11"/>
      <c r="B157" s="11"/>
      <c r="C157" s="28"/>
      <c r="D157" s="28"/>
      <c r="E157" s="28"/>
      <c r="F157" s="28"/>
      <c r="G157" s="28"/>
      <c r="H157" s="28"/>
    </row>
    <row r="158" spans="1:8" ht="31" customHeight="1" x14ac:dyDescent="0.35">
      <c r="A158" s="36"/>
      <c r="B158" s="36"/>
      <c r="C158" s="36"/>
      <c r="D158" s="36"/>
      <c r="E158" s="36"/>
      <c r="F158" s="36"/>
      <c r="G158" s="36"/>
      <c r="H158" s="36"/>
    </row>
    <row r="159" spans="1:8" ht="31" customHeight="1" x14ac:dyDescent="0.35">
      <c r="A159" s="36"/>
      <c r="B159" s="36"/>
      <c r="C159" s="36"/>
      <c r="D159" s="36"/>
      <c r="E159" s="36"/>
      <c r="F159" s="36"/>
      <c r="G159" s="36"/>
      <c r="H159" s="36"/>
    </row>
    <row r="160" spans="1:8" ht="31" customHeight="1" x14ac:dyDescent="0.35">
      <c r="A160" s="36"/>
      <c r="B160" s="36"/>
      <c r="C160" s="36"/>
      <c r="D160" s="36"/>
      <c r="E160" s="36"/>
      <c r="F160" s="36"/>
      <c r="G160" s="36"/>
      <c r="H160" s="3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25" zoomScaleNormal="100" workbookViewId="0">
      <selection activeCell="K32" sqref="K32"/>
    </sheetView>
  </sheetViews>
  <sheetFormatPr defaultColWidth="9.1796875" defaultRowHeight="31" customHeight="1" x14ac:dyDescent="0.35"/>
  <cols>
    <col min="1" max="1" width="40.26953125" style="7" customWidth="1"/>
    <col min="2" max="2" width="9.1796875" style="7"/>
    <col min="3" max="3" width="9.26953125" style="7" bestFit="1" customWidth="1"/>
    <col min="4" max="4" width="10" style="7" bestFit="1" customWidth="1"/>
    <col min="5" max="8" width="9.26953125" style="7" bestFit="1" customWidth="1"/>
    <col min="9" max="9" width="9.1796875" style="7"/>
    <col min="10" max="10" width="14.453125" style="7" customWidth="1"/>
    <col min="11" max="20" width="9.1796875" style="7"/>
    <col min="21" max="21" width="16.81640625" style="7" customWidth="1"/>
    <col min="22" max="22" width="10.54296875" style="7" customWidth="1"/>
    <col min="23" max="31" width="9.1796875" style="7"/>
    <col min="32" max="32" width="13.81640625" style="7" customWidth="1"/>
    <col min="33" max="16384" width="9.1796875" style="7"/>
  </cols>
  <sheetData>
    <row r="1" spans="1:8" ht="31" customHeight="1" x14ac:dyDescent="0.35">
      <c r="A1" s="6" t="s">
        <v>21</v>
      </c>
    </row>
    <row r="2" spans="1:8" ht="31" customHeight="1" x14ac:dyDescent="0.35">
      <c r="A2" s="7" t="s">
        <v>27</v>
      </c>
    </row>
    <row r="3" spans="1:8" ht="31" customHeight="1" x14ac:dyDescent="0.35">
      <c r="A3" s="7" t="s">
        <v>22</v>
      </c>
    </row>
    <row r="4" spans="1:8" ht="31" customHeight="1" x14ac:dyDescent="0.35">
      <c r="A4" s="7" t="s">
        <v>43</v>
      </c>
    </row>
    <row r="6" spans="1:8" ht="31" customHeight="1" thickBot="1" x14ac:dyDescent="0.4">
      <c r="A6" s="8" t="s">
        <v>28</v>
      </c>
      <c r="B6" s="9"/>
      <c r="C6" s="15" t="s">
        <v>0</v>
      </c>
      <c r="D6" s="15" t="s">
        <v>1</v>
      </c>
      <c r="E6" s="15" t="s">
        <v>2</v>
      </c>
      <c r="F6" s="15" t="s">
        <v>4</v>
      </c>
      <c r="G6" s="15" t="s">
        <v>5</v>
      </c>
      <c r="H6" s="16" t="s">
        <v>6</v>
      </c>
    </row>
    <row r="7" spans="1:8" ht="31" customHeight="1" thickTop="1" x14ac:dyDescent="0.35">
      <c r="A7" s="2" t="s">
        <v>9</v>
      </c>
      <c r="B7" s="10"/>
      <c r="C7" s="25">
        <v>0</v>
      </c>
      <c r="D7" s="25">
        <v>0</v>
      </c>
      <c r="E7" s="21">
        <v>0.1</v>
      </c>
      <c r="F7" s="21">
        <v>0.2</v>
      </c>
      <c r="G7" s="21">
        <v>0.5</v>
      </c>
      <c r="H7" s="24">
        <v>1</v>
      </c>
    </row>
    <row r="8" spans="1:8" ht="31" customHeight="1" x14ac:dyDescent="0.35">
      <c r="A8" s="3" t="s">
        <v>33</v>
      </c>
      <c r="B8" s="11"/>
      <c r="C8" s="17">
        <v>0.74</v>
      </c>
      <c r="D8" s="17">
        <v>0.98</v>
      </c>
      <c r="E8" s="17">
        <v>1.07</v>
      </c>
      <c r="F8" s="17">
        <v>1.74</v>
      </c>
      <c r="G8" s="17">
        <v>3.14</v>
      </c>
      <c r="H8" s="18">
        <v>4.07</v>
      </c>
    </row>
    <row r="9" spans="1:8" ht="31" customHeight="1" x14ac:dyDescent="0.35">
      <c r="A9" s="3" t="s">
        <v>34</v>
      </c>
      <c r="B9" s="11"/>
      <c r="C9" s="17">
        <v>20.57</v>
      </c>
      <c r="D9" s="17">
        <v>22.79</v>
      </c>
      <c r="E9" s="17">
        <v>22.28</v>
      </c>
      <c r="F9" s="17">
        <v>23.85</v>
      </c>
      <c r="G9" s="17">
        <v>25.96</v>
      </c>
      <c r="H9" s="18">
        <v>21.14</v>
      </c>
    </row>
    <row r="10" spans="1:8" ht="31" customHeight="1" x14ac:dyDescent="0.35">
      <c r="A10" s="4" t="s">
        <v>18</v>
      </c>
      <c r="B10" s="11"/>
      <c r="C10" s="17"/>
      <c r="D10" s="17"/>
      <c r="E10" s="17"/>
      <c r="F10" s="17"/>
      <c r="G10" s="17"/>
      <c r="H10" s="18"/>
    </row>
    <row r="11" spans="1:8" ht="31" customHeight="1" x14ac:dyDescent="0.35">
      <c r="A11" s="5" t="s">
        <v>8</v>
      </c>
      <c r="B11" s="12"/>
      <c r="C11" s="26">
        <f>C8/C9/AVERAGE($C$8/$C$9,$D$8/$D$9)</f>
        <v>0.9110287603448648</v>
      </c>
      <c r="D11" s="26">
        <f>D8/D9/AVERAGE($C$8/$C$9,$D$8/$D$9)</f>
        <v>1.0889712396551352</v>
      </c>
      <c r="E11" s="26">
        <f t="shared" ref="E11:H11" si="0">E8/E9/AVERAGE($C$8/$C$9,$D$8/$D$9)</f>
        <v>1.2161951036145884</v>
      </c>
      <c r="F11" s="26">
        <f t="shared" si="0"/>
        <v>1.8475471236053789</v>
      </c>
      <c r="G11" s="26">
        <f t="shared" si="0"/>
        <v>3.0630890259923138</v>
      </c>
      <c r="H11" s="27">
        <f t="shared" si="0"/>
        <v>4.8755552886289628</v>
      </c>
    </row>
    <row r="12" spans="1:8" ht="31" customHeight="1" x14ac:dyDescent="0.35">
      <c r="C12" s="14"/>
      <c r="D12" s="14"/>
      <c r="E12" s="14"/>
      <c r="F12" s="14"/>
      <c r="G12" s="14"/>
      <c r="H12" s="14"/>
    </row>
    <row r="13" spans="1:8" ht="31" customHeight="1" thickBot="1" x14ac:dyDescent="0.4">
      <c r="A13" s="8" t="s">
        <v>29</v>
      </c>
      <c r="B13" s="9"/>
      <c r="C13" s="15" t="s">
        <v>0</v>
      </c>
      <c r="D13" s="15" t="s">
        <v>1</v>
      </c>
      <c r="E13" s="15" t="s">
        <v>2</v>
      </c>
      <c r="F13" s="15" t="s">
        <v>4</v>
      </c>
      <c r="G13" s="15" t="s">
        <v>5</v>
      </c>
      <c r="H13" s="16" t="s">
        <v>6</v>
      </c>
    </row>
    <row r="14" spans="1:8" ht="31" customHeight="1" thickTop="1" x14ac:dyDescent="0.35">
      <c r="A14" s="2" t="s">
        <v>9</v>
      </c>
      <c r="B14" s="10"/>
      <c r="C14" s="25">
        <v>0</v>
      </c>
      <c r="D14" s="25">
        <v>0</v>
      </c>
      <c r="E14" s="21">
        <v>0.1</v>
      </c>
      <c r="F14" s="21">
        <v>0.5</v>
      </c>
      <c r="G14" s="21">
        <v>0.2</v>
      </c>
      <c r="H14" s="24">
        <v>1</v>
      </c>
    </row>
    <row r="15" spans="1:8" ht="31" customHeight="1" x14ac:dyDescent="0.35">
      <c r="A15" s="3" t="s">
        <v>33</v>
      </c>
      <c r="B15" s="11"/>
      <c r="C15" s="17">
        <v>0.66</v>
      </c>
      <c r="D15" s="17">
        <v>0.63</v>
      </c>
      <c r="E15" s="17">
        <v>0.92</v>
      </c>
      <c r="F15" s="17">
        <v>2.21</v>
      </c>
      <c r="G15" s="17">
        <v>1.33</v>
      </c>
      <c r="H15" s="18">
        <v>3.13</v>
      </c>
    </row>
    <row r="16" spans="1:8" ht="31" customHeight="1" x14ac:dyDescent="0.35">
      <c r="A16" s="3" t="s">
        <v>34</v>
      </c>
      <c r="B16" s="11"/>
      <c r="C16" s="17">
        <v>15.77</v>
      </c>
      <c r="D16" s="17">
        <v>17.27</v>
      </c>
      <c r="E16" s="17">
        <v>17.36</v>
      </c>
      <c r="F16" s="17">
        <v>19.09</v>
      </c>
      <c r="G16" s="17">
        <v>19.23</v>
      </c>
      <c r="H16" s="18">
        <v>16.78</v>
      </c>
    </row>
    <row r="17" spans="1:8" ht="31" customHeight="1" x14ac:dyDescent="0.35">
      <c r="A17" s="4" t="s">
        <v>18</v>
      </c>
      <c r="B17" s="11"/>
      <c r="C17" s="17"/>
      <c r="D17" s="17"/>
      <c r="E17" s="17"/>
      <c r="F17" s="17"/>
      <c r="G17" s="17"/>
      <c r="H17" s="18"/>
    </row>
    <row r="18" spans="1:8" ht="31" customHeight="1" x14ac:dyDescent="0.35">
      <c r="A18" s="5" t="s">
        <v>8</v>
      </c>
      <c r="B18" s="12"/>
      <c r="C18" s="26">
        <f t="shared" ref="C18:H18" si="1">C15/C16/AVERAGE($C$15/$C$16,$D$15/$D$16)</f>
        <v>1.0685829196608121</v>
      </c>
      <c r="D18" s="26">
        <f t="shared" si="1"/>
        <v>0.93141708033918813</v>
      </c>
      <c r="E18" s="26">
        <f t="shared" si="1"/>
        <v>1.3531130805410319</v>
      </c>
      <c r="F18" s="26">
        <f t="shared" si="1"/>
        <v>2.9558495913410736</v>
      </c>
      <c r="G18" s="26">
        <f t="shared" si="1"/>
        <v>1.7659090921112717</v>
      </c>
      <c r="H18" s="27">
        <f t="shared" si="1"/>
        <v>4.7626467089924551</v>
      </c>
    </row>
    <row r="19" spans="1:8" ht="31" customHeight="1" x14ac:dyDescent="0.35">
      <c r="C19" s="14"/>
      <c r="D19" s="14"/>
      <c r="E19" s="14"/>
      <c r="F19" s="14"/>
      <c r="G19" s="14"/>
      <c r="H19" s="14"/>
    </row>
    <row r="20" spans="1:8" ht="31" customHeight="1" thickBot="1" x14ac:dyDescent="0.4">
      <c r="A20" s="8" t="s">
        <v>31</v>
      </c>
      <c r="B20" s="9"/>
      <c r="C20" s="15" t="s">
        <v>0</v>
      </c>
      <c r="D20" s="15" t="s">
        <v>1</v>
      </c>
      <c r="E20" s="15" t="s">
        <v>2</v>
      </c>
      <c r="F20" s="15" t="s">
        <v>4</v>
      </c>
      <c r="G20" s="15" t="s">
        <v>5</v>
      </c>
      <c r="H20" s="16" t="s">
        <v>6</v>
      </c>
    </row>
    <row r="21" spans="1:8" ht="31" customHeight="1" thickTop="1" x14ac:dyDescent="0.35">
      <c r="A21" s="2" t="s">
        <v>9</v>
      </c>
      <c r="B21" s="10"/>
      <c r="C21" s="25">
        <v>2</v>
      </c>
      <c r="D21" s="25">
        <v>50</v>
      </c>
      <c r="E21" s="25">
        <v>4</v>
      </c>
      <c r="F21" s="25">
        <v>1</v>
      </c>
      <c r="G21" s="21">
        <v>0.1</v>
      </c>
      <c r="H21" s="24">
        <v>0.5</v>
      </c>
    </row>
    <row r="22" spans="1:8" ht="31" customHeight="1" x14ac:dyDescent="0.35">
      <c r="A22" s="3" t="s">
        <v>33</v>
      </c>
      <c r="B22" s="11"/>
      <c r="C22" s="17">
        <v>2.12</v>
      </c>
      <c r="D22" s="17">
        <v>3.65</v>
      </c>
      <c r="E22" s="17">
        <v>3.52</v>
      </c>
      <c r="F22" s="17">
        <v>1.31</v>
      </c>
      <c r="G22" s="17">
        <v>0.46</v>
      </c>
      <c r="H22" s="18">
        <v>1.42</v>
      </c>
    </row>
    <row r="23" spans="1:8" ht="31" customHeight="1" x14ac:dyDescent="0.35">
      <c r="A23" s="3" t="s">
        <v>34</v>
      </c>
      <c r="B23" s="11"/>
      <c r="C23" s="17">
        <v>11.84</v>
      </c>
      <c r="D23" s="17">
        <v>9.49</v>
      </c>
      <c r="E23" s="17">
        <v>8.4</v>
      </c>
      <c r="F23" s="17">
        <v>12.34</v>
      </c>
      <c r="G23" s="17">
        <v>16.559999999999999</v>
      </c>
      <c r="H23" s="18">
        <v>33.85</v>
      </c>
    </row>
    <row r="24" spans="1:8" ht="31" customHeight="1" x14ac:dyDescent="0.35">
      <c r="A24" s="4" t="s">
        <v>18</v>
      </c>
      <c r="B24" s="11"/>
      <c r="C24" s="17"/>
      <c r="D24" s="17"/>
      <c r="E24" s="17"/>
      <c r="F24" s="17"/>
      <c r="G24" s="17"/>
      <c r="H24" s="18"/>
    </row>
    <row r="25" spans="1:8" ht="31" customHeight="1" x14ac:dyDescent="0.35">
      <c r="A25" s="5" t="s">
        <v>8</v>
      </c>
      <c r="B25" s="12"/>
      <c r="C25" s="26">
        <f t="shared" ref="C25:H25" si="2">C22/C23/($G$22/$G$23)*AVERAGE($E$18,$E$11)</f>
        <v>8.2808108367718294</v>
      </c>
      <c r="D25" s="26">
        <f t="shared" si="2"/>
        <v>17.787518198000441</v>
      </c>
      <c r="E25" s="26">
        <f t="shared" si="2"/>
        <v>19.379924589059534</v>
      </c>
      <c r="F25" s="26">
        <f t="shared" si="2"/>
        <v>4.9095856549748396</v>
      </c>
      <c r="G25" s="26">
        <f t="shared" si="2"/>
        <v>1.28465409207781</v>
      </c>
      <c r="H25" s="27">
        <f t="shared" si="2"/>
        <v>1.9400743629842727</v>
      </c>
    </row>
    <row r="26" spans="1:8" ht="31" customHeight="1" x14ac:dyDescent="0.35">
      <c r="C26" s="14"/>
      <c r="D26" s="14"/>
      <c r="E26" s="14"/>
      <c r="F26" s="14"/>
      <c r="G26" s="14"/>
      <c r="H26" s="14"/>
    </row>
    <row r="27" spans="1:8" ht="31" customHeight="1" thickBot="1" x14ac:dyDescent="0.4">
      <c r="A27" s="8" t="s">
        <v>30</v>
      </c>
      <c r="B27" s="9"/>
      <c r="C27" s="15" t="s">
        <v>0</v>
      </c>
      <c r="D27" s="15" t="s">
        <v>1</v>
      </c>
      <c r="E27" s="15" t="s">
        <v>2</v>
      </c>
      <c r="F27" s="15" t="s">
        <v>4</v>
      </c>
      <c r="G27" s="15" t="s">
        <v>5</v>
      </c>
      <c r="H27" s="16" t="s">
        <v>6</v>
      </c>
    </row>
    <row r="28" spans="1:8" ht="31" customHeight="1" thickTop="1" x14ac:dyDescent="0.35">
      <c r="A28" s="2" t="s">
        <v>9</v>
      </c>
      <c r="B28" s="10"/>
      <c r="C28" s="25">
        <v>1</v>
      </c>
      <c r="D28" s="25">
        <v>50</v>
      </c>
      <c r="E28" s="25">
        <v>2</v>
      </c>
      <c r="F28" s="21">
        <v>0.1</v>
      </c>
      <c r="G28" s="25">
        <v>8</v>
      </c>
      <c r="H28" s="24">
        <v>4</v>
      </c>
    </row>
    <row r="29" spans="1:8" ht="31" customHeight="1" x14ac:dyDescent="0.35">
      <c r="A29" s="3" t="s">
        <v>33</v>
      </c>
      <c r="B29" s="11"/>
      <c r="C29" s="17">
        <v>1.26</v>
      </c>
      <c r="D29" s="17">
        <v>2.83</v>
      </c>
      <c r="E29" s="17">
        <v>1.45</v>
      </c>
      <c r="F29" s="17">
        <v>0.3</v>
      </c>
      <c r="G29" s="17">
        <v>2.66</v>
      </c>
      <c r="H29" s="18">
        <v>2.4300000000000002</v>
      </c>
    </row>
    <row r="30" spans="1:8" ht="31" customHeight="1" x14ac:dyDescent="0.35">
      <c r="A30" s="3" t="s">
        <v>34</v>
      </c>
      <c r="B30" s="11"/>
      <c r="C30" s="17">
        <v>15.97</v>
      </c>
      <c r="D30" s="17">
        <v>12.69</v>
      </c>
      <c r="E30" s="17">
        <v>9.08</v>
      </c>
      <c r="F30" s="17">
        <v>10.54</v>
      </c>
      <c r="G30" s="17">
        <v>9.42</v>
      </c>
      <c r="H30" s="18">
        <v>8.25</v>
      </c>
    </row>
    <row r="31" spans="1:8" ht="31" customHeight="1" x14ac:dyDescent="0.35">
      <c r="A31" s="4" t="s">
        <v>18</v>
      </c>
      <c r="B31" s="11"/>
      <c r="C31" s="17"/>
      <c r="D31" s="17"/>
      <c r="E31" s="17"/>
      <c r="F31" s="17"/>
      <c r="G31" s="17"/>
      <c r="H31" s="18"/>
    </row>
    <row r="32" spans="1:8" ht="31" customHeight="1" x14ac:dyDescent="0.35">
      <c r="A32" s="5" t="s">
        <v>8</v>
      </c>
      <c r="B32" s="12"/>
      <c r="C32" s="26">
        <f t="shared" ref="C32:H32" si="3">C29/C30/($F$29/$F$30)*AVERAGE($E$18,$E$11)</f>
        <v>3.5609935722041635</v>
      </c>
      <c r="D32" s="26">
        <f t="shared" si="3"/>
        <v>10.065384604495753</v>
      </c>
      <c r="E32" s="26">
        <f t="shared" si="3"/>
        <v>7.2075508403910309</v>
      </c>
      <c r="F32" s="26">
        <f t="shared" si="3"/>
        <v>1.28465409207781</v>
      </c>
      <c r="G32" s="26">
        <f t="shared" si="3"/>
        <v>12.744895961475693</v>
      </c>
      <c r="H32" s="27">
        <f t="shared" si="3"/>
        <v>13.294067691763752</v>
      </c>
    </row>
    <row r="33" spans="1:8" ht="31" customHeight="1" x14ac:dyDescent="0.35">
      <c r="C33" s="14"/>
      <c r="D33" s="14"/>
      <c r="E33" s="14"/>
      <c r="F33" s="14"/>
      <c r="G33" s="14"/>
      <c r="H33" s="14"/>
    </row>
    <row r="34" spans="1:8" ht="31" customHeight="1" thickBot="1" x14ac:dyDescent="0.4">
      <c r="A34" s="8" t="s">
        <v>32</v>
      </c>
      <c r="B34" s="9"/>
      <c r="C34" s="15" t="s">
        <v>0</v>
      </c>
      <c r="D34" s="15" t="s">
        <v>1</v>
      </c>
      <c r="E34" s="15" t="s">
        <v>2</v>
      </c>
      <c r="F34" s="15" t="s">
        <v>4</v>
      </c>
      <c r="G34" s="15" t="s">
        <v>5</v>
      </c>
      <c r="H34" s="16" t="s">
        <v>6</v>
      </c>
    </row>
    <row r="35" spans="1:8" ht="31" customHeight="1" thickTop="1" x14ac:dyDescent="0.35">
      <c r="A35" s="2" t="s">
        <v>9</v>
      </c>
      <c r="B35" s="10"/>
      <c r="C35" s="25">
        <v>4</v>
      </c>
      <c r="D35" s="25">
        <v>0</v>
      </c>
      <c r="E35" s="25">
        <v>1</v>
      </c>
      <c r="F35" s="25">
        <v>0</v>
      </c>
      <c r="G35" s="25">
        <v>3</v>
      </c>
      <c r="H35" s="24">
        <v>2</v>
      </c>
    </row>
    <row r="36" spans="1:8" ht="31" customHeight="1" x14ac:dyDescent="0.35">
      <c r="A36" s="3" t="s">
        <v>33</v>
      </c>
      <c r="B36" s="11"/>
      <c r="C36" s="17">
        <v>3.99</v>
      </c>
      <c r="D36" s="17">
        <v>0.33</v>
      </c>
      <c r="E36" s="17">
        <v>2.37</v>
      </c>
      <c r="F36" s="17">
        <v>0.36</v>
      </c>
      <c r="G36" s="17">
        <v>3.45</v>
      </c>
      <c r="H36" s="18">
        <v>2.52</v>
      </c>
    </row>
    <row r="37" spans="1:8" ht="31" customHeight="1" x14ac:dyDescent="0.35">
      <c r="A37" s="3" t="s">
        <v>34</v>
      </c>
      <c r="B37" s="11"/>
      <c r="C37" s="17">
        <v>10.85</v>
      </c>
      <c r="D37" s="17">
        <v>11.61</v>
      </c>
      <c r="E37" s="17">
        <v>13.2</v>
      </c>
      <c r="F37" s="17">
        <v>11.56</v>
      </c>
      <c r="G37" s="17">
        <v>11.6</v>
      </c>
      <c r="H37" s="18">
        <v>12.42</v>
      </c>
    </row>
    <row r="38" spans="1:8" ht="31" customHeight="1" x14ac:dyDescent="0.35">
      <c r="A38" s="4" t="s">
        <v>18</v>
      </c>
      <c r="B38" s="11"/>
      <c r="C38" s="17"/>
      <c r="D38" s="17"/>
      <c r="E38" s="17"/>
      <c r="F38" s="17"/>
      <c r="G38" s="17"/>
      <c r="H38" s="18"/>
    </row>
    <row r="39" spans="1:8" ht="31" customHeight="1" x14ac:dyDescent="0.35">
      <c r="A39" s="5" t="s">
        <v>8</v>
      </c>
      <c r="B39" s="12"/>
      <c r="C39" s="26">
        <f t="shared" ref="C39:E39" si="4">C36/C37/AVERAGE($F$36/$F$37,$D$36/$D$37)</f>
        <v>12.347451603219028</v>
      </c>
      <c r="D39" s="26">
        <f t="shared" si="4"/>
        <v>0.95436805764034838</v>
      </c>
      <c r="E39" s="26">
        <f t="shared" si="4"/>
        <v>6.028490625255861</v>
      </c>
      <c r="F39" s="26">
        <f>F36/F37/AVERAGE($F$36/$F$37,$D$36/$D$37)</f>
        <v>1.0456319423596516</v>
      </c>
      <c r="G39" s="26">
        <f t="shared" ref="G39:H39" si="5">G36/G37/AVERAGE($F$36/$F$37,$D$36/$D$37)</f>
        <v>9.9860855184836286</v>
      </c>
      <c r="H39" s="27">
        <f t="shared" si="5"/>
        <v>6.8126036051322885</v>
      </c>
    </row>
    <row r="40" spans="1:8" ht="31" customHeight="1" x14ac:dyDescent="0.35">
      <c r="C40" s="14"/>
      <c r="D40" s="14"/>
      <c r="E40" s="14"/>
      <c r="F40" s="14"/>
      <c r="G40" s="14"/>
      <c r="H40" s="1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zoomScale="50" zoomScaleNormal="50" workbookViewId="0">
      <selection activeCell="M14" sqref="M14"/>
    </sheetView>
  </sheetViews>
  <sheetFormatPr defaultColWidth="9.1796875" defaultRowHeight="31" customHeight="1" x14ac:dyDescent="0.35"/>
  <cols>
    <col min="1" max="1" width="40.26953125" style="7" customWidth="1"/>
    <col min="2" max="2" width="9.1796875" style="7"/>
    <col min="3" max="3" width="9.26953125" style="7" bestFit="1" customWidth="1"/>
    <col min="4" max="7" width="10.54296875" style="7" bestFit="1" customWidth="1"/>
    <col min="8" max="9" width="10.54296875" style="7" customWidth="1"/>
    <col min="10" max="10" width="10.54296875" style="7" bestFit="1" customWidth="1"/>
    <col min="11" max="11" width="9.1796875" style="7"/>
    <col min="12" max="12" width="44.08984375" style="7" customWidth="1"/>
    <col min="13" max="16384" width="9.1796875" style="7"/>
  </cols>
  <sheetData>
    <row r="1" spans="1:13" ht="31" customHeight="1" x14ac:dyDescent="0.35">
      <c r="A1" s="6" t="s">
        <v>23</v>
      </c>
    </row>
    <row r="2" spans="1:13" ht="31" customHeight="1" x14ac:dyDescent="0.35">
      <c r="A2" s="7" t="s">
        <v>61</v>
      </c>
    </row>
    <row r="3" spans="1:13" ht="31" customHeight="1" x14ac:dyDescent="0.35">
      <c r="A3" s="7" t="s">
        <v>62</v>
      </c>
    </row>
    <row r="4" spans="1:13" ht="31" customHeight="1" x14ac:dyDescent="0.35">
      <c r="A4" s="7" t="s">
        <v>43</v>
      </c>
    </row>
    <row r="5" spans="1:13" ht="31" customHeight="1" x14ac:dyDescent="0.35">
      <c r="L5" s="13" t="s">
        <v>66</v>
      </c>
    </row>
    <row r="6" spans="1:13" ht="31" customHeight="1" thickBot="1" x14ac:dyDescent="0.4">
      <c r="A6" s="8" t="s">
        <v>35</v>
      </c>
      <c r="B6" s="9"/>
      <c r="C6" s="15" t="s">
        <v>0</v>
      </c>
      <c r="D6" s="15" t="s">
        <v>1</v>
      </c>
      <c r="E6" s="15" t="s">
        <v>2</v>
      </c>
      <c r="F6" s="15" t="s">
        <v>4</v>
      </c>
      <c r="G6" s="15" t="s">
        <v>5</v>
      </c>
      <c r="H6" s="16" t="s">
        <v>6</v>
      </c>
      <c r="I6" s="16" t="s">
        <v>7</v>
      </c>
      <c r="J6" s="16" t="s">
        <v>53</v>
      </c>
      <c r="L6" s="8" t="s">
        <v>67</v>
      </c>
      <c r="M6" s="31"/>
    </row>
    <row r="7" spans="1:13" ht="31" customHeight="1" thickTop="1" x14ac:dyDescent="0.35">
      <c r="A7" s="2" t="s">
        <v>3</v>
      </c>
      <c r="B7" s="10"/>
      <c r="C7" s="19">
        <v>0</v>
      </c>
      <c r="D7" s="19">
        <v>0</v>
      </c>
      <c r="E7" s="19">
        <v>10</v>
      </c>
      <c r="F7" s="19">
        <v>20</v>
      </c>
      <c r="G7" s="19">
        <v>40</v>
      </c>
      <c r="H7" s="19">
        <v>80</v>
      </c>
      <c r="I7" s="19">
        <v>160</v>
      </c>
      <c r="J7" s="23">
        <v>320</v>
      </c>
      <c r="L7" s="3" t="s">
        <v>19</v>
      </c>
      <c r="M7" s="32">
        <f>AVERAGE(H13,I13,H26,I26,H41,I41,G56,H56,G71,H71,D86,E86,D101,E101,D116,F116,D131,G131)</f>
        <v>2.8598623002427157</v>
      </c>
    </row>
    <row r="8" spans="1:13" ht="31" customHeight="1" x14ac:dyDescent="0.35">
      <c r="A8" s="2" t="s">
        <v>38</v>
      </c>
      <c r="B8" s="10"/>
      <c r="C8" s="25">
        <v>1</v>
      </c>
      <c r="D8" s="25">
        <v>1</v>
      </c>
      <c r="E8" s="25">
        <v>1</v>
      </c>
      <c r="F8" s="25">
        <v>1</v>
      </c>
      <c r="G8" s="25">
        <v>1</v>
      </c>
      <c r="H8" s="25">
        <v>1</v>
      </c>
      <c r="I8" s="25">
        <v>1</v>
      </c>
      <c r="J8" s="24">
        <v>1</v>
      </c>
      <c r="L8" s="5" t="s">
        <v>20</v>
      </c>
      <c r="M8" s="33">
        <f>AVERAGE(H14,I14,H27,I27,H42,I42,G57,H57,G72,H72,D87,E87,D102,E102,D117,F117,D132,G132)</f>
        <v>3.0082243277273975</v>
      </c>
    </row>
    <row r="9" spans="1:13" ht="31" customHeight="1" x14ac:dyDescent="0.35">
      <c r="A9" s="3" t="s">
        <v>15</v>
      </c>
      <c r="B9" s="11"/>
      <c r="C9" s="28">
        <v>1.47</v>
      </c>
      <c r="D9" s="28">
        <v>1.1000000000000001</v>
      </c>
      <c r="E9" s="28">
        <v>1.89</v>
      </c>
      <c r="F9" s="28">
        <v>2.72</v>
      </c>
      <c r="G9" s="28">
        <v>3.69</v>
      </c>
      <c r="H9" s="28">
        <v>4.05</v>
      </c>
      <c r="I9" s="28">
        <v>4.24</v>
      </c>
      <c r="J9" s="29">
        <v>5.0199999999999996</v>
      </c>
    </row>
    <row r="10" spans="1:13" ht="31" customHeight="1" x14ac:dyDescent="0.35">
      <c r="A10" s="3" t="s">
        <v>16</v>
      </c>
      <c r="B10" s="11"/>
      <c r="C10" s="28">
        <v>24.19</v>
      </c>
      <c r="D10" s="28">
        <v>28.35</v>
      </c>
      <c r="E10" s="28">
        <v>39.42</v>
      </c>
      <c r="F10" s="28">
        <v>44.96</v>
      </c>
      <c r="G10" s="28">
        <v>51.38</v>
      </c>
      <c r="H10" s="28">
        <v>59.16</v>
      </c>
      <c r="I10" s="28">
        <v>75.760000000000005</v>
      </c>
      <c r="J10" s="29">
        <v>78.23</v>
      </c>
    </row>
    <row r="11" spans="1:13" ht="31" customHeight="1" x14ac:dyDescent="0.35">
      <c r="A11" s="3" t="s">
        <v>17</v>
      </c>
      <c r="B11" s="11"/>
      <c r="C11" s="28">
        <v>100.91</v>
      </c>
      <c r="D11" s="28">
        <v>109.76</v>
      </c>
      <c r="E11" s="28">
        <v>115.44</v>
      </c>
      <c r="F11" s="28">
        <v>119.34</v>
      </c>
      <c r="G11" s="28">
        <v>123.08</v>
      </c>
      <c r="H11" s="28">
        <v>124.88</v>
      </c>
      <c r="I11" s="28">
        <v>132.38999999999999</v>
      </c>
      <c r="J11" s="29">
        <v>129.65</v>
      </c>
    </row>
    <row r="12" spans="1:13" ht="31" customHeight="1" x14ac:dyDescent="0.35">
      <c r="A12" s="4" t="s">
        <v>64</v>
      </c>
      <c r="B12" s="11"/>
      <c r="C12" s="28"/>
      <c r="D12" s="28"/>
      <c r="E12" s="28"/>
      <c r="F12" s="28"/>
      <c r="G12" s="28"/>
      <c r="H12" s="28"/>
      <c r="I12" s="28"/>
      <c r="J12" s="29"/>
    </row>
    <row r="13" spans="1:13" ht="31" customHeight="1" x14ac:dyDescent="0.35">
      <c r="A13" s="3" t="s">
        <v>19</v>
      </c>
      <c r="B13" s="11"/>
      <c r="C13" s="28">
        <f>C9/C11/AVERAGE($C9/$C11,$D9/$D11)</f>
        <v>1.1848596759589378</v>
      </c>
      <c r="D13" s="28">
        <f t="shared" ref="D13:J13" si="0">D9/D11/AVERAGE($C9/$C11,$D9/$D11)</f>
        <v>0.81514032404106218</v>
      </c>
      <c r="E13" s="28">
        <f t="shared" si="0"/>
        <v>1.3316474966700671</v>
      </c>
      <c r="F13" s="28">
        <f t="shared" si="0"/>
        <v>1.8538161505671482</v>
      </c>
      <c r="G13" s="28">
        <f t="shared" si="0"/>
        <v>2.4384994922540875</v>
      </c>
      <c r="H13" s="28">
        <f t="shared" si="0"/>
        <v>2.6378246605128215</v>
      </c>
      <c r="I13" s="28">
        <f t="shared" si="0"/>
        <v>2.6049204508649186</v>
      </c>
      <c r="J13" s="29">
        <f t="shared" si="0"/>
        <v>3.1493069163346759</v>
      </c>
    </row>
    <row r="14" spans="1:13" ht="31" customHeight="1" x14ac:dyDescent="0.35">
      <c r="A14" s="11" t="s">
        <v>20</v>
      </c>
      <c r="B14" s="11"/>
      <c r="C14" s="28">
        <f>C10/C11/AVERAGE($C10/$C11,$D10/$D11)</f>
        <v>0.96270701702710726</v>
      </c>
      <c r="D14" s="28">
        <f t="shared" ref="D14:J14" si="1">D10/D11/AVERAGE($C10/$C11,$D10/$D11)</f>
        <v>1.0372929829728927</v>
      </c>
      <c r="E14" s="28">
        <f t="shared" si="1"/>
        <v>1.3713641025988588</v>
      </c>
      <c r="F14" s="28">
        <f t="shared" si="1"/>
        <v>1.512978456876509</v>
      </c>
      <c r="G14" s="28">
        <f t="shared" si="1"/>
        <v>1.6764827436004859</v>
      </c>
      <c r="H14" s="28">
        <f t="shared" si="1"/>
        <v>1.9025135142943446</v>
      </c>
      <c r="I14" s="28">
        <f t="shared" si="1"/>
        <v>2.2981441121781296</v>
      </c>
      <c r="J14" s="29">
        <f t="shared" si="1"/>
        <v>2.4232224522983725</v>
      </c>
    </row>
    <row r="15" spans="1:13" ht="31" customHeight="1" x14ac:dyDescent="0.35">
      <c r="A15" s="30" t="s">
        <v>65</v>
      </c>
      <c r="B15" s="11"/>
      <c r="C15" s="28"/>
      <c r="D15" s="28"/>
      <c r="E15" s="28"/>
      <c r="F15" s="28"/>
      <c r="G15" s="28"/>
      <c r="H15" s="28"/>
      <c r="I15" s="28"/>
      <c r="J15" s="29"/>
    </row>
    <row r="16" spans="1:13" ht="31" customHeight="1" x14ac:dyDescent="0.35">
      <c r="A16" s="3" t="s">
        <v>19</v>
      </c>
      <c r="B16" s="11"/>
      <c r="C16" s="28">
        <f>(C13-1)/(AVERAGE($H13,$I13)-1)*($M$7-1)+1</f>
        <v>1.2120509200336365</v>
      </c>
      <c r="D16" s="28">
        <f t="shared" ref="D16:J16" si="2">(D13-1)/(AVERAGE($H13,$I13)-1)*($M$7-1)+1</f>
        <v>0.78794907996636365</v>
      </c>
      <c r="E16" s="28">
        <f t="shared" si="2"/>
        <v>1.3804299473691675</v>
      </c>
      <c r="F16" s="28">
        <f t="shared" si="2"/>
        <v>1.9794050504965619</v>
      </c>
      <c r="G16" s="28">
        <f t="shared" si="2"/>
        <v>2.6500902060877474</v>
      </c>
      <c r="H16" s="28">
        <f t="shared" si="2"/>
        <v>2.8787343660207796</v>
      </c>
      <c r="I16" s="28">
        <f t="shared" si="2"/>
        <v>2.8409902344646514</v>
      </c>
      <c r="J16" s="29">
        <f t="shared" si="2"/>
        <v>3.465451195233419</v>
      </c>
    </row>
    <row r="17" spans="1:10" ht="31" customHeight="1" x14ac:dyDescent="0.35">
      <c r="A17" s="5" t="s">
        <v>20</v>
      </c>
      <c r="B17" s="12"/>
      <c r="C17" s="26">
        <f>(C14-1)/(AVERAGE($H14,$I14)-1)*($M$8-1)+1</f>
        <v>0.93193609513921949</v>
      </c>
      <c r="D17" s="26">
        <f t="shared" ref="D17:J17" si="3">(D14-1)/(AVERAGE($H14,$I14)-1)*($M$8-1)+1</f>
        <v>1.0680639048607805</v>
      </c>
      <c r="E17" s="26">
        <f t="shared" si="3"/>
        <v>1.6777814198014318</v>
      </c>
      <c r="F17" s="26">
        <f t="shared" si="3"/>
        <v>1.9362436067356619</v>
      </c>
      <c r="G17" s="26">
        <f t="shared" si="3"/>
        <v>2.2346573920850323</v>
      </c>
      <c r="H17" s="26">
        <f t="shared" si="3"/>
        <v>2.6471890708541537</v>
      </c>
      <c r="I17" s="26">
        <f t="shared" si="3"/>
        <v>3.3692595846006412</v>
      </c>
      <c r="J17" s="27">
        <f t="shared" si="3"/>
        <v>3.5975416785344159</v>
      </c>
    </row>
    <row r="18" spans="1:10" ht="31" customHeight="1" x14ac:dyDescent="0.35">
      <c r="C18" s="14"/>
      <c r="D18" s="14"/>
      <c r="E18" s="14"/>
      <c r="F18" s="14"/>
      <c r="G18" s="14"/>
      <c r="H18" s="14"/>
      <c r="I18" s="14"/>
      <c r="J18" s="14"/>
    </row>
    <row r="19" spans="1:10" ht="31" customHeight="1" thickBot="1" x14ac:dyDescent="0.4">
      <c r="A19" s="8" t="s">
        <v>36</v>
      </c>
      <c r="B19" s="9"/>
      <c r="C19" s="15" t="s">
        <v>0</v>
      </c>
      <c r="D19" s="15" t="s">
        <v>1</v>
      </c>
      <c r="E19" s="15" t="s">
        <v>2</v>
      </c>
      <c r="F19" s="15" t="s">
        <v>4</v>
      </c>
      <c r="G19" s="15" t="s">
        <v>5</v>
      </c>
      <c r="H19" s="16" t="s">
        <v>6</v>
      </c>
      <c r="I19" s="16" t="s">
        <v>7</v>
      </c>
      <c r="J19" s="16" t="s">
        <v>53</v>
      </c>
    </row>
    <row r="20" spans="1:10" ht="31" customHeight="1" thickTop="1" x14ac:dyDescent="0.35">
      <c r="A20" s="2" t="s">
        <v>3</v>
      </c>
      <c r="B20" s="10"/>
      <c r="C20" s="19">
        <v>0</v>
      </c>
      <c r="D20" s="19">
        <v>0</v>
      </c>
      <c r="E20" s="19">
        <v>10</v>
      </c>
      <c r="F20" s="19">
        <v>20</v>
      </c>
      <c r="G20" s="19">
        <v>40</v>
      </c>
      <c r="H20" s="19">
        <v>80</v>
      </c>
      <c r="I20" s="19">
        <v>160</v>
      </c>
      <c r="J20" s="20">
        <v>320</v>
      </c>
    </row>
    <row r="21" spans="1:10" ht="31" customHeight="1" x14ac:dyDescent="0.35">
      <c r="A21" s="2" t="s">
        <v>38</v>
      </c>
      <c r="B21" s="10"/>
      <c r="C21" s="25">
        <v>1</v>
      </c>
      <c r="D21" s="25">
        <v>1</v>
      </c>
      <c r="E21" s="25">
        <v>1</v>
      </c>
      <c r="F21" s="25">
        <v>1</v>
      </c>
      <c r="G21" s="25">
        <v>1</v>
      </c>
      <c r="H21" s="25">
        <v>1</v>
      </c>
      <c r="I21" s="25">
        <v>1</v>
      </c>
      <c r="J21" s="24">
        <v>1</v>
      </c>
    </row>
    <row r="22" spans="1:10" ht="31" customHeight="1" x14ac:dyDescent="0.35">
      <c r="A22" s="3" t="s">
        <v>15</v>
      </c>
      <c r="B22" s="11"/>
      <c r="C22" s="28">
        <v>0.97</v>
      </c>
      <c r="D22" s="28">
        <v>0.93</v>
      </c>
      <c r="E22" s="28">
        <v>2.17</v>
      </c>
      <c r="F22" s="28">
        <v>3.54</v>
      </c>
      <c r="G22" s="28">
        <v>4.67</v>
      </c>
      <c r="H22" s="28">
        <v>4.25</v>
      </c>
      <c r="I22" s="28">
        <v>4.82</v>
      </c>
      <c r="J22" s="29">
        <v>4.5599999999999996</v>
      </c>
    </row>
    <row r="23" spans="1:10" ht="31" customHeight="1" x14ac:dyDescent="0.35">
      <c r="A23" s="3" t="s">
        <v>16</v>
      </c>
      <c r="B23" s="11"/>
      <c r="C23" s="28">
        <v>23.95</v>
      </c>
      <c r="D23" s="28">
        <v>24.87</v>
      </c>
      <c r="E23" s="28">
        <v>38.659999999999997</v>
      </c>
      <c r="F23" s="28">
        <v>44.71</v>
      </c>
      <c r="G23" s="28">
        <v>51.01</v>
      </c>
      <c r="H23" s="28">
        <v>55.49</v>
      </c>
      <c r="I23" s="28">
        <v>72.97</v>
      </c>
      <c r="J23" s="29">
        <v>74.87</v>
      </c>
    </row>
    <row r="24" spans="1:10" ht="31" customHeight="1" x14ac:dyDescent="0.35">
      <c r="A24" s="3" t="s">
        <v>17</v>
      </c>
      <c r="B24" s="11"/>
      <c r="C24" s="28">
        <v>129.03</v>
      </c>
      <c r="D24" s="28">
        <v>123.46</v>
      </c>
      <c r="E24" s="28">
        <v>124.53</v>
      </c>
      <c r="F24" s="28">
        <v>132.35</v>
      </c>
      <c r="G24" s="28">
        <v>134.58000000000001</v>
      </c>
      <c r="H24" s="28">
        <v>131.75</v>
      </c>
      <c r="I24" s="28">
        <v>135.04</v>
      </c>
      <c r="J24" s="29">
        <v>125.1</v>
      </c>
    </row>
    <row r="25" spans="1:10" ht="31" customHeight="1" x14ac:dyDescent="0.35">
      <c r="A25" s="4" t="s">
        <v>64</v>
      </c>
      <c r="B25" s="11"/>
      <c r="C25" s="28"/>
      <c r="D25" s="28"/>
      <c r="E25" s="28"/>
      <c r="F25" s="28"/>
      <c r="G25" s="28"/>
      <c r="H25" s="28"/>
      <c r="I25" s="28"/>
      <c r="J25" s="29"/>
    </row>
    <row r="26" spans="1:10" ht="31" customHeight="1" x14ac:dyDescent="0.35">
      <c r="A26" s="3" t="s">
        <v>19</v>
      </c>
      <c r="B26" s="11"/>
      <c r="C26" s="28">
        <f>C22/C24/AVERAGE($C22/$C24,$D22/$D24)</f>
        <v>0.99899188376757686</v>
      </c>
      <c r="D26" s="28">
        <f t="shared" ref="D26:J26" si="4">D22/D24/AVERAGE($C22/$C24,$D22/$D24)</f>
        <v>1.0010081162324234</v>
      </c>
      <c r="E26" s="28">
        <f t="shared" si="4"/>
        <v>2.3156166765983692</v>
      </c>
      <c r="F26" s="28">
        <f t="shared" si="4"/>
        <v>3.5543503953462805</v>
      </c>
      <c r="G26" s="28">
        <f t="shared" si="4"/>
        <v>4.6112352542466368</v>
      </c>
      <c r="H26" s="28">
        <f t="shared" si="4"/>
        <v>4.286661881028615</v>
      </c>
      <c r="I26" s="28">
        <f t="shared" si="4"/>
        <v>4.7431355025421782</v>
      </c>
      <c r="J26" s="29">
        <f t="shared" si="4"/>
        <v>4.8438251279153075</v>
      </c>
    </row>
    <row r="27" spans="1:10" ht="31" customHeight="1" x14ac:dyDescent="0.35">
      <c r="A27" s="11" t="s">
        <v>20</v>
      </c>
      <c r="B27" s="11"/>
      <c r="C27" s="28">
        <f>C23/C24/AVERAGE($C23/$C24,$D23/$D24)</f>
        <v>0.95911198259326447</v>
      </c>
      <c r="D27" s="28">
        <f t="shared" ref="D27:J27" si="5">D23/D24/AVERAGE($C23/$C24,$D23/$D24)</f>
        <v>1.0408880174067356</v>
      </c>
      <c r="E27" s="28">
        <f t="shared" si="5"/>
        <v>1.6041403312186882</v>
      </c>
      <c r="F27" s="28">
        <f t="shared" si="5"/>
        <v>1.7455617653852713</v>
      </c>
      <c r="G27" s="28">
        <f t="shared" si="5"/>
        <v>1.9585257954013875</v>
      </c>
      <c r="H27" s="28">
        <f t="shared" si="5"/>
        <v>2.1762991743983884</v>
      </c>
      <c r="I27" s="28">
        <f t="shared" si="5"/>
        <v>2.7921350045356483</v>
      </c>
      <c r="J27" s="29">
        <f t="shared" si="5"/>
        <v>3.0924666146217383</v>
      </c>
    </row>
    <row r="28" spans="1:10" ht="31" customHeight="1" x14ac:dyDescent="0.35">
      <c r="A28" s="30" t="s">
        <v>65</v>
      </c>
      <c r="B28" s="11"/>
      <c r="C28" s="28"/>
      <c r="D28" s="28"/>
      <c r="E28" s="28"/>
      <c r="F28" s="28"/>
      <c r="G28" s="28"/>
      <c r="H28" s="28"/>
      <c r="I28" s="28"/>
      <c r="J28" s="29"/>
    </row>
    <row r="29" spans="1:10" ht="31" customHeight="1" x14ac:dyDescent="0.35">
      <c r="A29" s="3" t="s">
        <v>19</v>
      </c>
      <c r="B29" s="11"/>
      <c r="C29" s="28">
        <f>(C26-1)/(AVERAGE($H26,$I26)-1)*($M$7-1)+1</f>
        <v>0.9994665685872175</v>
      </c>
      <c r="D29" s="28">
        <f t="shared" ref="D29:J29" si="6">(D26-1)/(AVERAGE($H26,$I26)-1)*($M$7-1)+1</f>
        <v>1.0005334314127827</v>
      </c>
      <c r="E29" s="28">
        <f t="shared" si="6"/>
        <v>1.6961412185490421</v>
      </c>
      <c r="F29" s="28">
        <f t="shared" si="6"/>
        <v>2.3516008336221716</v>
      </c>
      <c r="G29" s="28">
        <f t="shared" si="6"/>
        <v>2.9108375221105263</v>
      </c>
      <c r="H29" s="28">
        <f t="shared" si="6"/>
        <v>2.7390938010406662</v>
      </c>
      <c r="I29" s="28">
        <f t="shared" si="6"/>
        <v>2.9806307994447652</v>
      </c>
      <c r="J29" s="29">
        <f t="shared" si="6"/>
        <v>3.0339093871590306</v>
      </c>
    </row>
    <row r="30" spans="1:10" ht="31" customHeight="1" x14ac:dyDescent="0.35">
      <c r="A30" s="5" t="s">
        <v>20</v>
      </c>
      <c r="B30" s="12"/>
      <c r="C30" s="26">
        <f>(C27-1)/(AVERAGE($H27,$I27)-1)*($M$8-1)+1</f>
        <v>0.9446763469768199</v>
      </c>
      <c r="D30" s="26">
        <f t="shared" ref="D30:J30" si="7">(D27-1)/(AVERAGE($H27,$I27)-1)*($M$8-1)+1</f>
        <v>1.0553236530231802</v>
      </c>
      <c r="E30" s="26">
        <f t="shared" si="7"/>
        <v>1.8174338640382683</v>
      </c>
      <c r="F30" s="26">
        <f t="shared" si="7"/>
        <v>2.0087845542916849</v>
      </c>
      <c r="G30" s="26">
        <f t="shared" si="7"/>
        <v>2.2969361656996981</v>
      </c>
      <c r="H30" s="26">
        <f t="shared" si="7"/>
        <v>2.5915950809869646</v>
      </c>
      <c r="I30" s="26">
        <f t="shared" si="7"/>
        <v>3.4248535744678303</v>
      </c>
      <c r="J30" s="27">
        <f t="shared" si="7"/>
        <v>3.8312181487882953</v>
      </c>
    </row>
    <row r="31" spans="1:10" ht="31" customHeight="1" x14ac:dyDescent="0.35">
      <c r="C31" s="14"/>
      <c r="D31" s="14"/>
      <c r="E31" s="14"/>
      <c r="F31" s="14"/>
      <c r="G31" s="14"/>
      <c r="H31" s="14"/>
      <c r="I31" s="14"/>
      <c r="J31" s="14"/>
    </row>
    <row r="32" spans="1:10" ht="31" customHeight="1" thickBot="1" x14ac:dyDescent="0.4">
      <c r="A32" s="8" t="s">
        <v>37</v>
      </c>
      <c r="B32" s="9"/>
      <c r="C32" s="15" t="s">
        <v>0</v>
      </c>
      <c r="D32" s="15" t="s">
        <v>1</v>
      </c>
      <c r="E32" s="15" t="s">
        <v>2</v>
      </c>
      <c r="F32" s="15" t="s">
        <v>4</v>
      </c>
      <c r="G32" s="15" t="s">
        <v>5</v>
      </c>
      <c r="H32" s="15" t="s">
        <v>6</v>
      </c>
      <c r="I32" s="16" t="s">
        <v>7</v>
      </c>
      <c r="J32" s="16" t="s">
        <v>53</v>
      </c>
    </row>
    <row r="33" spans="1:10" ht="31" customHeight="1" thickTop="1" x14ac:dyDescent="0.35">
      <c r="A33" s="2" t="s">
        <v>3</v>
      </c>
      <c r="B33" s="10"/>
      <c r="C33" s="19">
        <v>0</v>
      </c>
      <c r="D33" s="19">
        <v>0</v>
      </c>
      <c r="E33" s="19">
        <v>10</v>
      </c>
      <c r="F33" s="19">
        <v>20</v>
      </c>
      <c r="G33" s="19">
        <v>40</v>
      </c>
      <c r="H33" s="19">
        <v>80</v>
      </c>
      <c r="I33" s="19">
        <v>160</v>
      </c>
      <c r="J33" s="23">
        <v>320</v>
      </c>
    </row>
    <row r="34" spans="1:10" ht="31" customHeight="1" x14ac:dyDescent="0.35">
      <c r="A34" s="2" t="s">
        <v>38</v>
      </c>
      <c r="B34" s="10"/>
      <c r="C34" s="25">
        <v>0</v>
      </c>
      <c r="D34" s="25">
        <v>1</v>
      </c>
      <c r="E34" s="25">
        <v>1</v>
      </c>
      <c r="F34" s="25">
        <v>1</v>
      </c>
      <c r="G34" s="25">
        <v>1</v>
      </c>
      <c r="H34" s="25">
        <v>1</v>
      </c>
      <c r="I34" s="25">
        <v>1</v>
      </c>
      <c r="J34" s="24">
        <v>1</v>
      </c>
    </row>
    <row r="35" spans="1:10" ht="31" customHeight="1" x14ac:dyDescent="0.35">
      <c r="A35" s="3" t="s">
        <v>15</v>
      </c>
      <c r="B35" s="11"/>
      <c r="C35" s="28">
        <v>3.13</v>
      </c>
      <c r="D35" s="28">
        <v>2.65</v>
      </c>
      <c r="E35" s="28">
        <v>4.72</v>
      </c>
      <c r="F35" s="28">
        <v>5.22</v>
      </c>
      <c r="G35" s="28">
        <v>7.67</v>
      </c>
      <c r="H35" s="28">
        <v>7.22</v>
      </c>
      <c r="I35" s="28">
        <v>7.66</v>
      </c>
      <c r="J35" s="29">
        <v>8.34</v>
      </c>
    </row>
    <row r="36" spans="1:10" ht="31" customHeight="1" x14ac:dyDescent="0.35">
      <c r="A36" s="3" t="s">
        <v>16</v>
      </c>
      <c r="B36" s="11"/>
      <c r="C36" s="28">
        <v>6.04</v>
      </c>
      <c r="D36" s="28">
        <v>25.17</v>
      </c>
      <c r="E36" s="28">
        <v>39.94</v>
      </c>
      <c r="F36" s="28">
        <v>49.38</v>
      </c>
      <c r="G36" s="28">
        <v>62.99</v>
      </c>
      <c r="H36" s="28">
        <v>72.22</v>
      </c>
      <c r="I36" s="28">
        <v>80.349999999999994</v>
      </c>
      <c r="J36" s="29">
        <v>84.48</v>
      </c>
    </row>
    <row r="37" spans="1:10" ht="31" customHeight="1" x14ac:dyDescent="0.35">
      <c r="A37" s="3" t="s">
        <v>17</v>
      </c>
      <c r="B37" s="11"/>
      <c r="C37" s="28">
        <v>117.58</v>
      </c>
      <c r="D37" s="28">
        <v>125.24</v>
      </c>
      <c r="E37" s="28">
        <v>118.52</v>
      </c>
      <c r="F37" s="28">
        <v>120.79</v>
      </c>
      <c r="G37" s="28">
        <v>129.34</v>
      </c>
      <c r="H37" s="28">
        <v>128.59</v>
      </c>
      <c r="I37" s="28">
        <v>132.83000000000001</v>
      </c>
      <c r="J37" s="29">
        <v>139.68</v>
      </c>
    </row>
    <row r="38" spans="1:10" ht="31" customHeight="1" x14ac:dyDescent="0.35">
      <c r="A38" s="3" t="s">
        <v>34</v>
      </c>
      <c r="B38" s="11"/>
      <c r="C38" s="28">
        <v>34.72</v>
      </c>
      <c r="D38" s="28">
        <v>30.49</v>
      </c>
      <c r="E38" s="28">
        <v>30.77</v>
      </c>
      <c r="F38" s="28">
        <v>33.270000000000003</v>
      </c>
      <c r="G38" s="28">
        <v>32.39</v>
      </c>
      <c r="H38" s="28">
        <v>29.54</v>
      </c>
      <c r="I38" s="28">
        <v>28.37</v>
      </c>
      <c r="J38" s="29">
        <v>31.28</v>
      </c>
    </row>
    <row r="39" spans="1:10" ht="31" customHeight="1" x14ac:dyDescent="0.35">
      <c r="A39" s="3" t="s">
        <v>52</v>
      </c>
      <c r="B39" s="11"/>
      <c r="C39" s="28">
        <f t="shared" ref="C39:J39" si="8">C37/AVERAGE($D37:$J37)+C38/AVERAGE($D38:$J38)</f>
        <v>2.0442428528055578</v>
      </c>
      <c r="D39" s="28">
        <f t="shared" si="8"/>
        <v>1.9671405788201946</v>
      </c>
      <c r="E39" s="28">
        <f t="shared" si="8"/>
        <v>1.9236507877181173</v>
      </c>
      <c r="F39" s="28">
        <f t="shared" si="8"/>
        <v>2.022382456124149</v>
      </c>
      <c r="G39" s="28">
        <f t="shared" si="8"/>
        <v>2.0607507090888042</v>
      </c>
      <c r="H39" s="28">
        <f t="shared" si="8"/>
        <v>1.9625706224580548</v>
      </c>
      <c r="I39" s="28">
        <f t="shared" si="8"/>
        <v>1.9578356370790653</v>
      </c>
      <c r="J39" s="29">
        <f t="shared" si="8"/>
        <v>2.105669208711614</v>
      </c>
    </row>
    <row r="40" spans="1:10" ht="31" customHeight="1" x14ac:dyDescent="0.35">
      <c r="A40" s="4" t="s">
        <v>64</v>
      </c>
      <c r="B40" s="11"/>
      <c r="C40" s="28"/>
      <c r="D40" s="28"/>
      <c r="E40" s="28"/>
      <c r="F40" s="28"/>
      <c r="G40" s="28"/>
      <c r="H40" s="28"/>
      <c r="I40" s="28"/>
      <c r="J40" s="29"/>
    </row>
    <row r="41" spans="1:10" ht="31" customHeight="1" x14ac:dyDescent="0.35">
      <c r="A41" s="3" t="s">
        <v>19</v>
      </c>
      <c r="B41" s="11"/>
      <c r="C41" s="28">
        <f t="shared" ref="C41:J41" si="9">C35/C39/($D35/$D39)</f>
        <v>1.1365835675627987</v>
      </c>
      <c r="D41" s="28">
        <f t="shared" si="9"/>
        <v>1</v>
      </c>
      <c r="E41" s="28">
        <f t="shared" si="9"/>
        <v>1.8213998113736807</v>
      </c>
      <c r="F41" s="28">
        <f t="shared" si="9"/>
        <v>1.9160054370240915</v>
      </c>
      <c r="G41" s="28">
        <f t="shared" si="9"/>
        <v>2.7628635018656635</v>
      </c>
      <c r="H41" s="28">
        <f t="shared" si="9"/>
        <v>2.7308725196716499</v>
      </c>
      <c r="I41" s="28">
        <f t="shared" si="9"/>
        <v>2.9043039369091153</v>
      </c>
      <c r="J41" s="29">
        <f t="shared" si="9"/>
        <v>2.9401225124410519</v>
      </c>
    </row>
    <row r="42" spans="1:10" ht="31" customHeight="1" x14ac:dyDescent="0.35">
      <c r="A42" s="11" t="s">
        <v>20</v>
      </c>
      <c r="B42" s="11"/>
      <c r="C42" s="28">
        <f>C36/C39/($D36/$D39)</f>
        <v>0.23091738583269744</v>
      </c>
      <c r="D42" s="28">
        <f>D36/D39/($D36/$D39)</f>
        <v>1</v>
      </c>
      <c r="E42" s="28">
        <f t="shared" ref="E42:J42" si="10">E36/E39/($D36/$D39)</f>
        <v>1.6226842002821635</v>
      </c>
      <c r="F42" s="28">
        <f t="shared" si="10"/>
        <v>1.9082706825210145</v>
      </c>
      <c r="G42" s="28">
        <f t="shared" si="10"/>
        <v>2.3889019893080277</v>
      </c>
      <c r="H42" s="28">
        <f t="shared" si="10"/>
        <v>2.875970136767044</v>
      </c>
      <c r="I42" s="28">
        <f t="shared" si="10"/>
        <v>3.2074643158958533</v>
      </c>
      <c r="J42" s="29">
        <f t="shared" si="10"/>
        <v>3.1355659553654007</v>
      </c>
    </row>
    <row r="43" spans="1:10" ht="31" customHeight="1" x14ac:dyDescent="0.35">
      <c r="A43" s="30" t="s">
        <v>65</v>
      </c>
      <c r="B43" s="11"/>
      <c r="C43" s="28"/>
      <c r="D43" s="28"/>
      <c r="E43" s="28"/>
      <c r="F43" s="28"/>
      <c r="G43" s="28"/>
      <c r="H43" s="28"/>
      <c r="I43" s="28"/>
      <c r="J43" s="29"/>
    </row>
    <row r="44" spans="1:10" ht="31" customHeight="1" x14ac:dyDescent="0.35">
      <c r="A44" s="3" t="s">
        <v>19</v>
      </c>
      <c r="B44" s="11"/>
      <c r="C44" s="28">
        <f>(C41-1)/(AVERAGE($H41,$I41)-1)*($M$7-1)+1</f>
        <v>1.1397602736355965</v>
      </c>
      <c r="D44" s="28">
        <f t="shared" ref="D44:J44" si="11">(D41-1)/(AVERAGE($H41,$I41)-1)*($M$7-1)+1</f>
        <v>1</v>
      </c>
      <c r="E44" s="28">
        <f t="shared" si="11"/>
        <v>1.8405042015689808</v>
      </c>
      <c r="F44" s="28">
        <f t="shared" si="11"/>
        <v>1.9373101963478838</v>
      </c>
      <c r="G44" s="28">
        <f t="shared" si="11"/>
        <v>2.8038647679170543</v>
      </c>
      <c r="H44" s="28">
        <f t="shared" si="11"/>
        <v>2.7711297288117747</v>
      </c>
      <c r="I44" s="28">
        <f t="shared" si="11"/>
        <v>2.9485948716736559</v>
      </c>
      <c r="J44" s="29">
        <f t="shared" si="11"/>
        <v>2.9852465275566309</v>
      </c>
    </row>
    <row r="45" spans="1:10" ht="31" customHeight="1" x14ac:dyDescent="0.35">
      <c r="A45" s="5" t="s">
        <v>20</v>
      </c>
      <c r="B45" s="12"/>
      <c r="C45" s="26">
        <f>(C42-1)/(AVERAGE($H42,$I42)-1)*($M$8-1)+1</f>
        <v>0.2435336314529235</v>
      </c>
      <c r="D45" s="26">
        <f t="shared" ref="D45:J45" si="12">(D42-1)/(AVERAGE($H42,$I42)-1)*($M$8-1)+1</f>
        <v>1</v>
      </c>
      <c r="E45" s="26">
        <f t="shared" si="12"/>
        <v>1.6124695150586525</v>
      </c>
      <c r="F45" s="26">
        <f t="shared" si="12"/>
        <v>1.8933711570223886</v>
      </c>
      <c r="G45" s="26">
        <f t="shared" si="12"/>
        <v>2.3661180538546134</v>
      </c>
      <c r="H45" s="26">
        <f t="shared" si="12"/>
        <v>2.8451961996298909</v>
      </c>
      <c r="I45" s="26">
        <f t="shared" si="12"/>
        <v>3.171252455824904</v>
      </c>
      <c r="J45" s="27">
        <f t="shared" si="12"/>
        <v>3.1005335360455932</v>
      </c>
    </row>
    <row r="47" spans="1:10" ht="31" customHeight="1" thickBot="1" x14ac:dyDescent="0.4">
      <c r="A47" s="8" t="s">
        <v>54</v>
      </c>
      <c r="B47" s="9"/>
      <c r="C47" s="15" t="s">
        <v>0</v>
      </c>
      <c r="D47" s="15" t="s">
        <v>1</v>
      </c>
      <c r="E47" s="15" t="s">
        <v>2</v>
      </c>
      <c r="F47" s="15" t="s">
        <v>4</v>
      </c>
      <c r="G47" s="15" t="s">
        <v>5</v>
      </c>
      <c r="H47" s="16" t="s">
        <v>6</v>
      </c>
    </row>
    <row r="48" spans="1:10" ht="31" customHeight="1" thickTop="1" x14ac:dyDescent="0.35">
      <c r="A48" s="2" t="s">
        <v>3</v>
      </c>
      <c r="B48" s="10"/>
      <c r="C48" s="19">
        <v>0</v>
      </c>
      <c r="D48" s="19">
        <v>10</v>
      </c>
      <c r="E48" s="19">
        <v>20</v>
      </c>
      <c r="F48" s="19">
        <v>40</v>
      </c>
      <c r="G48" s="19">
        <v>80</v>
      </c>
      <c r="H48" s="23">
        <v>160</v>
      </c>
    </row>
    <row r="49" spans="1:8" ht="31" customHeight="1" x14ac:dyDescent="0.35">
      <c r="A49" s="2" t="s">
        <v>38</v>
      </c>
      <c r="B49" s="10"/>
      <c r="C49" s="25">
        <v>1</v>
      </c>
      <c r="D49" s="25">
        <v>1</v>
      </c>
      <c r="E49" s="25">
        <v>1</v>
      </c>
      <c r="F49" s="25">
        <v>1</v>
      </c>
      <c r="G49" s="25">
        <v>1</v>
      </c>
      <c r="H49" s="24">
        <v>1</v>
      </c>
    </row>
    <row r="50" spans="1:8" ht="31" customHeight="1" x14ac:dyDescent="0.35">
      <c r="A50" s="3" t="s">
        <v>15</v>
      </c>
      <c r="B50" s="11"/>
      <c r="C50" s="28">
        <v>2.37</v>
      </c>
      <c r="D50" s="28">
        <v>3.64</v>
      </c>
      <c r="E50" s="28">
        <v>5.23</v>
      </c>
      <c r="F50" s="28">
        <v>5.94</v>
      </c>
      <c r="G50" s="28">
        <v>6.3</v>
      </c>
      <c r="H50" s="29">
        <v>6.26</v>
      </c>
    </row>
    <row r="51" spans="1:8" ht="31" customHeight="1" x14ac:dyDescent="0.35">
      <c r="A51" s="3" t="s">
        <v>16</v>
      </c>
      <c r="B51" s="11"/>
      <c r="C51" s="28">
        <v>14.97</v>
      </c>
      <c r="D51" s="28">
        <v>26.02</v>
      </c>
      <c r="E51" s="28">
        <v>31.24</v>
      </c>
      <c r="F51" s="28">
        <v>38.450000000000003</v>
      </c>
      <c r="G51" s="28">
        <v>43.85</v>
      </c>
      <c r="H51" s="29">
        <v>52.59</v>
      </c>
    </row>
    <row r="52" spans="1:8" ht="31" customHeight="1" x14ac:dyDescent="0.35">
      <c r="A52" s="3" t="s">
        <v>17</v>
      </c>
      <c r="B52" s="11"/>
      <c r="C52" s="28">
        <v>107.39</v>
      </c>
      <c r="D52" s="28">
        <v>104.99</v>
      </c>
      <c r="E52" s="28">
        <v>100.63</v>
      </c>
      <c r="F52" s="28">
        <v>96.66</v>
      </c>
      <c r="G52" s="28">
        <v>103.29</v>
      </c>
      <c r="H52" s="29">
        <v>109.48</v>
      </c>
    </row>
    <row r="53" spans="1:8" ht="31" customHeight="1" x14ac:dyDescent="0.35">
      <c r="A53" s="3" t="s">
        <v>34</v>
      </c>
      <c r="B53" s="11"/>
      <c r="C53" s="28">
        <v>25.6</v>
      </c>
      <c r="D53" s="28">
        <v>26.17</v>
      </c>
      <c r="E53" s="28">
        <v>26.29</v>
      </c>
      <c r="F53" s="28">
        <v>26.94</v>
      </c>
      <c r="G53" s="28">
        <v>25.05</v>
      </c>
      <c r="H53" s="29">
        <v>23.94</v>
      </c>
    </row>
    <row r="54" spans="1:8" ht="31" customHeight="1" x14ac:dyDescent="0.35">
      <c r="A54" s="3" t="s">
        <v>52</v>
      </c>
      <c r="B54" s="11"/>
      <c r="C54" s="28">
        <f t="shared" ref="C54:H54" si="13">C52/AVERAGE($C52:$H52)+C53/AVERAGE($C53:$H53)</f>
        <v>2.0326514821423922</v>
      </c>
      <c r="D54" s="28">
        <f t="shared" si="13"/>
        <v>2.0317259565313952</v>
      </c>
      <c r="E54" s="28">
        <f t="shared" si="13"/>
        <v>1.9943734375276407</v>
      </c>
      <c r="F54" s="28">
        <f t="shared" si="13"/>
        <v>1.9814310086234785</v>
      </c>
      <c r="G54" s="28">
        <f t="shared" si="13"/>
        <v>1.9716996375306381</v>
      </c>
      <c r="H54" s="29">
        <f t="shared" si="13"/>
        <v>1.9881184776444552</v>
      </c>
    </row>
    <row r="55" spans="1:8" ht="31" customHeight="1" x14ac:dyDescent="0.35">
      <c r="A55" s="4" t="s">
        <v>64</v>
      </c>
      <c r="B55" s="11"/>
      <c r="C55" s="28"/>
      <c r="D55" s="28"/>
      <c r="E55" s="28"/>
      <c r="F55" s="28"/>
      <c r="G55" s="28"/>
      <c r="H55" s="29"/>
    </row>
    <row r="56" spans="1:8" ht="31" customHeight="1" x14ac:dyDescent="0.35">
      <c r="A56" s="3" t="s">
        <v>19</v>
      </c>
      <c r="B56" s="11"/>
      <c r="C56" s="28">
        <f>C50/C54/($C50/$C54)</f>
        <v>1</v>
      </c>
      <c r="D56" s="28">
        <f t="shared" ref="D56:H56" si="14">D50/D54/($C50/$C54)</f>
        <v>1.5365646216714277</v>
      </c>
      <c r="E56" s="28">
        <f t="shared" si="14"/>
        <v>2.249105266827788</v>
      </c>
      <c r="F56" s="28">
        <f t="shared" si="14"/>
        <v>2.571118331136621</v>
      </c>
      <c r="G56" s="28">
        <f t="shared" si="14"/>
        <v>2.7404025808323755</v>
      </c>
      <c r="H56" s="29">
        <f t="shared" si="14"/>
        <v>2.7005153272089792</v>
      </c>
    </row>
    <row r="57" spans="1:8" ht="31" customHeight="1" x14ac:dyDescent="0.35">
      <c r="A57" s="11" t="s">
        <v>20</v>
      </c>
      <c r="B57" s="11"/>
      <c r="C57" s="28">
        <f>C51/C54/($C51/$C54)</f>
        <v>1</v>
      </c>
      <c r="D57" s="28">
        <f t="shared" ref="D57:H57" si="15">D51/D54/($C51/$C54)</f>
        <v>1.7389347403682929</v>
      </c>
      <c r="E57" s="28">
        <f t="shared" si="15"/>
        <v>2.1268931110098999</v>
      </c>
      <c r="F57" s="28">
        <f t="shared" si="15"/>
        <v>2.6348658551932296</v>
      </c>
      <c r="G57" s="28">
        <f t="shared" si="15"/>
        <v>3.0197428509051347</v>
      </c>
      <c r="H57" s="29">
        <f t="shared" si="15"/>
        <v>3.5917163347704029</v>
      </c>
    </row>
    <row r="58" spans="1:8" ht="31" customHeight="1" x14ac:dyDescent="0.35">
      <c r="A58" s="30" t="s">
        <v>65</v>
      </c>
      <c r="B58" s="11"/>
      <c r="C58" s="28"/>
      <c r="D58" s="28"/>
      <c r="E58" s="28"/>
      <c r="F58" s="28"/>
      <c r="G58" s="28"/>
      <c r="H58" s="29"/>
    </row>
    <row r="59" spans="1:8" ht="31" customHeight="1" x14ac:dyDescent="0.35">
      <c r="A59" s="3" t="s">
        <v>19</v>
      </c>
      <c r="B59" s="11"/>
      <c r="C59" s="28">
        <f>(C56-1)/(AVERAGE($H56,$G56)-1)*($M$7-1)+1</f>
        <v>1</v>
      </c>
      <c r="D59" s="28">
        <f t="shared" ref="D59:H59" si="16">(D56-1)/(AVERAGE($H56,$G56)-1)*($M$7-1)+1</f>
        <v>1.5800407554963909</v>
      </c>
      <c r="E59" s="28">
        <f t="shared" si="16"/>
        <v>2.3503163149451689</v>
      </c>
      <c r="F59" s="28">
        <f t="shared" si="16"/>
        <v>2.698421079138476</v>
      </c>
      <c r="G59" s="28">
        <f t="shared" si="16"/>
        <v>2.8814218960415596</v>
      </c>
      <c r="H59" s="29">
        <f t="shared" si="16"/>
        <v>2.8383027044438718</v>
      </c>
    </row>
    <row r="60" spans="1:8" ht="31" customHeight="1" x14ac:dyDescent="0.35">
      <c r="A60" s="5" t="s">
        <v>20</v>
      </c>
      <c r="B60" s="12"/>
      <c r="C60" s="26">
        <f>(C57-1)/(AVERAGE($H57,$G57)-1)*($M$8-1)+1</f>
        <v>1</v>
      </c>
      <c r="D60" s="26">
        <f t="shared" ref="D60:H60" si="17">(D57-1)/(AVERAGE($H57,$G57)-1)*($M$8-1)+1</f>
        <v>1.6435909600241421</v>
      </c>
      <c r="E60" s="26">
        <f t="shared" si="17"/>
        <v>1.9814915709579135</v>
      </c>
      <c r="F60" s="26">
        <f t="shared" si="17"/>
        <v>2.4239212582292193</v>
      </c>
      <c r="G60" s="26">
        <f t="shared" si="17"/>
        <v>2.7591380799988583</v>
      </c>
      <c r="H60" s="27">
        <f t="shared" si="17"/>
        <v>3.2573105754559371</v>
      </c>
    </row>
    <row r="62" spans="1:8" ht="31" customHeight="1" thickBot="1" x14ac:dyDescent="0.4">
      <c r="A62" s="8" t="s">
        <v>55</v>
      </c>
      <c r="B62" s="9"/>
      <c r="C62" s="15" t="s">
        <v>0</v>
      </c>
      <c r="D62" s="15" t="s">
        <v>1</v>
      </c>
      <c r="E62" s="15" t="s">
        <v>2</v>
      </c>
      <c r="F62" s="15" t="s">
        <v>4</v>
      </c>
      <c r="G62" s="15" t="s">
        <v>5</v>
      </c>
      <c r="H62" s="16" t="s">
        <v>6</v>
      </c>
    </row>
    <row r="63" spans="1:8" ht="31" customHeight="1" thickTop="1" x14ac:dyDescent="0.35">
      <c r="A63" s="2" t="s">
        <v>3</v>
      </c>
      <c r="B63" s="10"/>
      <c r="C63" s="19">
        <v>0</v>
      </c>
      <c r="D63" s="19">
        <v>10</v>
      </c>
      <c r="E63" s="19">
        <v>20</v>
      </c>
      <c r="F63" s="19">
        <v>40</v>
      </c>
      <c r="G63" s="19">
        <v>80</v>
      </c>
      <c r="H63" s="23">
        <v>160</v>
      </c>
    </row>
    <row r="64" spans="1:8" ht="31" customHeight="1" x14ac:dyDescent="0.35">
      <c r="A64" s="2" t="s">
        <v>38</v>
      </c>
      <c r="B64" s="10"/>
      <c r="C64" s="25">
        <v>1</v>
      </c>
      <c r="D64" s="25">
        <v>1</v>
      </c>
      <c r="E64" s="25">
        <v>1</v>
      </c>
      <c r="F64" s="25">
        <v>1</v>
      </c>
      <c r="G64" s="25">
        <v>1</v>
      </c>
      <c r="H64" s="24">
        <v>1</v>
      </c>
    </row>
    <row r="65" spans="1:8" ht="31" customHeight="1" x14ac:dyDescent="0.35">
      <c r="A65" s="3" t="s">
        <v>15</v>
      </c>
      <c r="B65" s="11"/>
      <c r="C65" s="28">
        <v>3.75</v>
      </c>
      <c r="D65" s="28">
        <v>4.74</v>
      </c>
      <c r="E65" s="28">
        <v>7.16</v>
      </c>
      <c r="F65" s="28">
        <v>6.64</v>
      </c>
      <c r="G65" s="28">
        <v>7.51</v>
      </c>
      <c r="H65" s="29">
        <v>6.93</v>
      </c>
    </row>
    <row r="66" spans="1:8" ht="31" customHeight="1" x14ac:dyDescent="0.35">
      <c r="A66" s="3" t="s">
        <v>16</v>
      </c>
      <c r="B66" s="11"/>
      <c r="C66" s="28">
        <v>16.5</v>
      </c>
      <c r="D66" s="28">
        <v>26.75</v>
      </c>
      <c r="E66" s="28">
        <v>36.58</v>
      </c>
      <c r="F66" s="28">
        <v>43.38</v>
      </c>
      <c r="G66" s="28">
        <v>49.6</v>
      </c>
      <c r="H66" s="29">
        <v>50.72</v>
      </c>
    </row>
    <row r="67" spans="1:8" ht="31" customHeight="1" x14ac:dyDescent="0.35">
      <c r="A67" s="3" t="s">
        <v>17</v>
      </c>
      <c r="B67" s="11"/>
      <c r="C67" s="28">
        <v>113.24</v>
      </c>
      <c r="D67" s="28">
        <v>114.84</v>
      </c>
      <c r="E67" s="28">
        <v>120.41</v>
      </c>
      <c r="F67" s="28">
        <v>113.57</v>
      </c>
      <c r="G67" s="28">
        <v>117.28</v>
      </c>
      <c r="H67" s="29">
        <v>112.66</v>
      </c>
    </row>
    <row r="68" spans="1:8" ht="31" customHeight="1" x14ac:dyDescent="0.35">
      <c r="A68" s="3" t="s">
        <v>34</v>
      </c>
      <c r="B68" s="11"/>
      <c r="C68" s="28">
        <v>32.119999999999997</v>
      </c>
      <c r="D68" s="28">
        <v>29.87</v>
      </c>
      <c r="E68" s="28">
        <v>30.97</v>
      </c>
      <c r="F68" s="28">
        <v>30.6</v>
      </c>
      <c r="G68" s="28">
        <v>25.88</v>
      </c>
      <c r="H68" s="29">
        <v>25.6</v>
      </c>
    </row>
    <row r="69" spans="1:8" ht="31" customHeight="1" x14ac:dyDescent="0.35">
      <c r="A69" s="3" t="s">
        <v>52</v>
      </c>
      <c r="B69" s="11"/>
      <c r="C69" s="28">
        <f t="shared" ref="C69:H69" si="18">C67/AVERAGE($C67:$H67)+C68/AVERAGE($C68:$H68)</f>
        <v>2.0828551954433534</v>
      </c>
      <c r="D69" s="28">
        <f t="shared" si="18"/>
        <v>2.0196027992941006</v>
      </c>
      <c r="E69" s="28">
        <f t="shared" si="18"/>
        <v>2.1056032642580127</v>
      </c>
      <c r="F69" s="28">
        <f t="shared" si="18"/>
        <v>2.03361409052002</v>
      </c>
      <c r="G69" s="28">
        <f t="shared" si="18"/>
        <v>1.9039901300842219</v>
      </c>
      <c r="H69" s="29">
        <f t="shared" si="18"/>
        <v>1.8543345204002919</v>
      </c>
    </row>
    <row r="70" spans="1:8" ht="31" customHeight="1" x14ac:dyDescent="0.35">
      <c r="A70" s="4" t="s">
        <v>64</v>
      </c>
      <c r="B70" s="11"/>
      <c r="C70" s="28"/>
      <c r="D70" s="28"/>
      <c r="E70" s="28"/>
      <c r="F70" s="28"/>
      <c r="G70" s="28"/>
      <c r="H70" s="29"/>
    </row>
    <row r="71" spans="1:8" ht="31" customHeight="1" x14ac:dyDescent="0.35">
      <c r="A71" s="3" t="s">
        <v>19</v>
      </c>
      <c r="B71" s="11"/>
      <c r="C71" s="28">
        <f>C65/C69/($C65/$C69)</f>
        <v>1</v>
      </c>
      <c r="D71" s="28">
        <f t="shared" ref="D71:H71" si="19">D65/D69/($C65/$C69)</f>
        <v>1.3035875014436504</v>
      </c>
      <c r="E71" s="28">
        <f t="shared" si="19"/>
        <v>1.8887056838639094</v>
      </c>
      <c r="F71" s="28">
        <f t="shared" si="19"/>
        <v>1.8135408695569935</v>
      </c>
      <c r="G71" s="28">
        <f t="shared" si="19"/>
        <v>2.1908016252286853</v>
      </c>
      <c r="H71" s="29">
        <f t="shared" si="19"/>
        <v>2.0757400344078238</v>
      </c>
    </row>
    <row r="72" spans="1:8" ht="31" customHeight="1" x14ac:dyDescent="0.35">
      <c r="A72" s="11" t="s">
        <v>20</v>
      </c>
      <c r="B72" s="11"/>
      <c r="C72" s="28">
        <f>C66/C69/($C66/$C69)</f>
        <v>1</v>
      </c>
      <c r="D72" s="28">
        <f t="shared" ref="D72:H72" si="20">D66/D69/($C66/$C69)</f>
        <v>1.6719872297476817</v>
      </c>
      <c r="E72" s="28">
        <f t="shared" si="20"/>
        <v>2.1930184711700669</v>
      </c>
      <c r="F72" s="28">
        <f t="shared" si="20"/>
        <v>2.692750647637677</v>
      </c>
      <c r="G72" s="28">
        <f t="shared" si="20"/>
        <v>3.288456621817661</v>
      </c>
      <c r="H72" s="29">
        <f t="shared" si="20"/>
        <v>3.4527592334108883</v>
      </c>
    </row>
    <row r="73" spans="1:8" ht="31" customHeight="1" x14ac:dyDescent="0.35">
      <c r="A73" s="30" t="s">
        <v>65</v>
      </c>
      <c r="B73" s="11"/>
      <c r="C73" s="28"/>
      <c r="D73" s="28"/>
      <c r="E73" s="28"/>
      <c r="F73" s="28"/>
      <c r="G73" s="28"/>
      <c r="H73" s="29"/>
    </row>
    <row r="74" spans="1:8" ht="31" customHeight="1" x14ac:dyDescent="0.35">
      <c r="A74" s="3" t="s">
        <v>19</v>
      </c>
      <c r="B74" s="11"/>
      <c r="C74" s="28">
        <f>(C71-1)/(AVERAGE($H71,$G71)-1)*($M$7-1)+1</f>
        <v>1</v>
      </c>
      <c r="D74" s="28">
        <f t="shared" ref="D74:H74" si="21">(D71-1)/(AVERAGE($H71,$G71)-1)*($M$7-1)+1</f>
        <v>1.4982312558512405</v>
      </c>
      <c r="E74" s="28">
        <f t="shared" si="21"/>
        <v>2.4584953163357968</v>
      </c>
      <c r="F74" s="28">
        <f t="shared" si="21"/>
        <v>2.3351389210630122</v>
      </c>
      <c r="G74" s="28">
        <f t="shared" si="21"/>
        <v>2.9542787051050876</v>
      </c>
      <c r="H74" s="29">
        <f t="shared" si="21"/>
        <v>2.7654458953803438</v>
      </c>
    </row>
    <row r="75" spans="1:8" ht="31" customHeight="1" x14ac:dyDescent="0.35">
      <c r="A75" s="5" t="s">
        <v>20</v>
      </c>
      <c r="B75" s="12"/>
      <c r="C75" s="26">
        <f>(C72-1)/(AVERAGE($H72,$G72)-1)*($M$8-1)+1</f>
        <v>1</v>
      </c>
      <c r="D75" s="26">
        <f t="shared" ref="D75:H75" si="22">(D72-1)/(AVERAGE($H72,$G72)-1)*($M$8-1)+1</f>
        <v>1.569263726397617</v>
      </c>
      <c r="E75" s="26">
        <f t="shared" si="22"/>
        <v>2.0106473910441203</v>
      </c>
      <c r="F75" s="26">
        <f t="shared" si="22"/>
        <v>2.4339878778619424</v>
      </c>
      <c r="G75" s="26">
        <f t="shared" si="22"/>
        <v>2.9386311027433898</v>
      </c>
      <c r="H75" s="27">
        <f t="shared" si="22"/>
        <v>3.0778175527114051</v>
      </c>
    </row>
    <row r="77" spans="1:8" ht="31" customHeight="1" thickBot="1" x14ac:dyDescent="0.4">
      <c r="A77" s="8" t="s">
        <v>56</v>
      </c>
      <c r="B77" s="9"/>
      <c r="C77" s="15" t="s">
        <v>0</v>
      </c>
      <c r="D77" s="15" t="s">
        <v>1</v>
      </c>
      <c r="E77" s="15" t="s">
        <v>2</v>
      </c>
      <c r="F77" s="15" t="s">
        <v>4</v>
      </c>
      <c r="G77" s="15" t="s">
        <v>5</v>
      </c>
      <c r="H77" s="16" t="s">
        <v>6</v>
      </c>
    </row>
    <row r="78" spans="1:8" ht="31" customHeight="1" thickTop="1" x14ac:dyDescent="0.35">
      <c r="A78" s="2" t="s">
        <v>3</v>
      </c>
      <c r="B78" s="10"/>
      <c r="C78" s="19">
        <v>0</v>
      </c>
      <c r="D78" s="19">
        <v>80</v>
      </c>
      <c r="E78" s="19">
        <v>160</v>
      </c>
      <c r="F78" s="19">
        <v>320</v>
      </c>
      <c r="G78" s="19">
        <v>640</v>
      </c>
      <c r="H78" s="20">
        <v>1280</v>
      </c>
    </row>
    <row r="79" spans="1:8" ht="31" customHeight="1" x14ac:dyDescent="0.35">
      <c r="A79" s="2" t="s">
        <v>38</v>
      </c>
      <c r="B79" s="10"/>
      <c r="C79" s="25">
        <v>1</v>
      </c>
      <c r="D79" s="25">
        <v>1</v>
      </c>
      <c r="E79" s="25">
        <v>1</v>
      </c>
      <c r="F79" s="25">
        <v>1</v>
      </c>
      <c r="G79" s="25">
        <v>1</v>
      </c>
      <c r="H79" s="24">
        <v>1</v>
      </c>
    </row>
    <row r="80" spans="1:8" ht="31" customHeight="1" x14ac:dyDescent="0.35">
      <c r="A80" s="3" t="s">
        <v>15</v>
      </c>
      <c r="B80" s="11"/>
      <c r="C80" s="28">
        <v>2.41</v>
      </c>
      <c r="D80" s="28">
        <v>6.81</v>
      </c>
      <c r="E80" s="28">
        <v>6.61</v>
      </c>
      <c r="F80" s="28">
        <v>7.06</v>
      </c>
      <c r="G80" s="28">
        <v>7.35</v>
      </c>
      <c r="H80" s="29">
        <v>6.87</v>
      </c>
    </row>
    <row r="81" spans="1:8" ht="31" customHeight="1" x14ac:dyDescent="0.35">
      <c r="A81" s="3" t="s">
        <v>16</v>
      </c>
      <c r="B81" s="11"/>
      <c r="C81" s="28">
        <v>14.68</v>
      </c>
      <c r="D81" s="28">
        <v>46.65</v>
      </c>
      <c r="E81" s="28">
        <v>50.89</v>
      </c>
      <c r="F81" s="28">
        <v>57.88</v>
      </c>
      <c r="G81" s="28">
        <v>62.98</v>
      </c>
      <c r="H81" s="29">
        <v>70.650000000000006</v>
      </c>
    </row>
    <row r="82" spans="1:8" ht="31" customHeight="1" x14ac:dyDescent="0.35">
      <c r="A82" s="3" t="s">
        <v>17</v>
      </c>
      <c r="B82" s="11"/>
      <c r="C82" s="28">
        <v>108.05</v>
      </c>
      <c r="D82" s="28">
        <v>116.21</v>
      </c>
      <c r="E82" s="28">
        <v>105.71</v>
      </c>
      <c r="F82" s="28">
        <v>107.68</v>
      </c>
      <c r="G82" s="28">
        <v>107.36</v>
      </c>
      <c r="H82" s="29">
        <v>121.41</v>
      </c>
    </row>
    <row r="83" spans="1:8" ht="31" customHeight="1" x14ac:dyDescent="0.35">
      <c r="A83" s="3" t="s">
        <v>34</v>
      </c>
      <c r="B83" s="11"/>
      <c r="C83" s="28">
        <v>33.67</v>
      </c>
      <c r="D83" s="28">
        <v>37.119999999999997</v>
      </c>
      <c r="E83" s="28">
        <v>34.94</v>
      </c>
      <c r="F83" s="28">
        <v>37.67</v>
      </c>
      <c r="G83" s="28">
        <v>36.090000000000003</v>
      </c>
      <c r="H83" s="29">
        <v>38.99</v>
      </c>
    </row>
    <row r="84" spans="1:8" ht="31" customHeight="1" x14ac:dyDescent="0.35">
      <c r="A84" s="3" t="s">
        <v>52</v>
      </c>
      <c r="B84" s="11"/>
      <c r="C84" s="28">
        <f t="shared" ref="C84:H84" si="23">C82/AVERAGE($C82:$H82)+C83/AVERAGE($C83:$H83)</f>
        <v>1.8974712359061687</v>
      </c>
      <c r="D84" s="28">
        <f t="shared" si="23"/>
        <v>2.0656839332273922</v>
      </c>
      <c r="E84" s="28">
        <f t="shared" si="23"/>
        <v>1.9112807751317638</v>
      </c>
      <c r="F84" s="28">
        <f t="shared" si="23"/>
        <v>2.0039898751919392</v>
      </c>
      <c r="G84" s="28">
        <f t="shared" si="23"/>
        <v>1.9577181098200036</v>
      </c>
      <c r="H84" s="29">
        <f t="shared" si="23"/>
        <v>2.1638560707227326</v>
      </c>
    </row>
    <row r="85" spans="1:8" ht="31" customHeight="1" x14ac:dyDescent="0.35">
      <c r="A85" s="4" t="s">
        <v>64</v>
      </c>
      <c r="B85" s="11"/>
      <c r="C85" s="28"/>
      <c r="D85" s="28"/>
      <c r="E85" s="28"/>
      <c r="F85" s="28"/>
      <c r="G85" s="28"/>
      <c r="H85" s="29"/>
    </row>
    <row r="86" spans="1:8" ht="31" customHeight="1" x14ac:dyDescent="0.35">
      <c r="A86" s="3" t="s">
        <v>19</v>
      </c>
      <c r="B86" s="11"/>
      <c r="C86" s="28">
        <f>C80/C84/($C80/$C84)</f>
        <v>1</v>
      </c>
      <c r="D86" s="28">
        <f t="shared" ref="D86:H86" si="24">D80/D84/($C80/$C84)</f>
        <v>2.5956217149194463</v>
      </c>
      <c r="E86" s="28">
        <f t="shared" si="24"/>
        <v>2.722921534268103</v>
      </c>
      <c r="F86" s="28">
        <f t="shared" si="24"/>
        <v>2.7737501360732879</v>
      </c>
      <c r="G86" s="28">
        <f t="shared" si="24"/>
        <v>2.9559381272793948</v>
      </c>
      <c r="H86" s="29">
        <f t="shared" si="24"/>
        <v>2.4996921441362403</v>
      </c>
    </row>
    <row r="87" spans="1:8" ht="31" customHeight="1" x14ac:dyDescent="0.35">
      <c r="A87" s="11" t="s">
        <v>20</v>
      </c>
      <c r="B87" s="11"/>
      <c r="C87" s="28">
        <f>C81/C84/($C81/$C84)</f>
        <v>1</v>
      </c>
      <c r="D87" s="28">
        <f t="shared" ref="D87:H87" si="25">D81/D84/($C81/$C84)</f>
        <v>2.9190190008721668</v>
      </c>
      <c r="E87" s="28">
        <f t="shared" si="25"/>
        <v>3.4415739433497889</v>
      </c>
      <c r="F87" s="28">
        <f t="shared" si="25"/>
        <v>3.7332076313669122</v>
      </c>
      <c r="G87" s="28">
        <f t="shared" si="25"/>
        <v>4.158164281516763</v>
      </c>
      <c r="H87" s="29">
        <f t="shared" si="25"/>
        <v>4.2201991089836284</v>
      </c>
    </row>
    <row r="88" spans="1:8" ht="31" customHeight="1" x14ac:dyDescent="0.35">
      <c r="A88" s="30" t="s">
        <v>65</v>
      </c>
      <c r="B88" s="11"/>
      <c r="C88" s="28"/>
      <c r="D88" s="28"/>
      <c r="E88" s="28"/>
      <c r="F88" s="28"/>
      <c r="G88" s="28"/>
      <c r="H88" s="29"/>
    </row>
    <row r="89" spans="1:8" ht="31" customHeight="1" x14ac:dyDescent="0.35">
      <c r="A89" s="3" t="s">
        <v>19</v>
      </c>
      <c r="B89" s="11"/>
      <c r="C89" s="28">
        <f>(C86-1)/(AVERAGE($D86,$E86)-1)*($M$7-1)+1</f>
        <v>1</v>
      </c>
      <c r="D89" s="28">
        <f t="shared" ref="D89:H89" si="26">(D86-1)/(AVERAGE($D86,$E86)-1)*($M$7-1)+1</f>
        <v>2.7885177020090666</v>
      </c>
      <c r="E89" s="28">
        <f t="shared" si="26"/>
        <v>2.9312068984763653</v>
      </c>
      <c r="F89" s="28">
        <f t="shared" si="26"/>
        <v>2.9881802106636668</v>
      </c>
      <c r="G89" s="28">
        <f t="shared" si="26"/>
        <v>3.192393054045561</v>
      </c>
      <c r="H89" s="29">
        <f t="shared" si="26"/>
        <v>2.680991128581506</v>
      </c>
    </row>
    <row r="90" spans="1:8" ht="31" customHeight="1" x14ac:dyDescent="0.35">
      <c r="A90" s="5" t="s">
        <v>20</v>
      </c>
      <c r="B90" s="12"/>
      <c r="C90" s="26">
        <f>(C87-1)/(AVERAGE($D87,$E87)-1)*($M$8-1)+1</f>
        <v>1</v>
      </c>
      <c r="D90" s="26">
        <f t="shared" ref="D90:H90" si="27">(D87-1)/(AVERAGE($D87,$E87)-1)*($M$8-1)+1</f>
        <v>2.767567251618452</v>
      </c>
      <c r="E90" s="26">
        <f t="shared" si="27"/>
        <v>3.2488814038363425</v>
      </c>
      <c r="F90" s="26">
        <f t="shared" si="27"/>
        <v>3.517498940282568</v>
      </c>
      <c r="G90" s="26">
        <f t="shared" si="27"/>
        <v>3.9089173982660346</v>
      </c>
      <c r="H90" s="27">
        <f t="shared" si="27"/>
        <v>3.9660563476148414</v>
      </c>
    </row>
    <row r="92" spans="1:8" ht="31" customHeight="1" thickBot="1" x14ac:dyDescent="0.4">
      <c r="A92" s="8" t="s">
        <v>57</v>
      </c>
      <c r="B92" s="9"/>
      <c r="C92" s="15" t="s">
        <v>0</v>
      </c>
      <c r="D92" s="15" t="s">
        <v>1</v>
      </c>
      <c r="E92" s="15" t="s">
        <v>2</v>
      </c>
      <c r="F92" s="15" t="s">
        <v>4</v>
      </c>
      <c r="G92" s="15" t="s">
        <v>5</v>
      </c>
      <c r="H92" s="16" t="s">
        <v>6</v>
      </c>
    </row>
    <row r="93" spans="1:8" ht="31" customHeight="1" thickTop="1" x14ac:dyDescent="0.35">
      <c r="A93" s="2" t="s">
        <v>3</v>
      </c>
      <c r="B93" s="10"/>
      <c r="C93" s="19">
        <v>0</v>
      </c>
      <c r="D93" s="19">
        <v>80</v>
      </c>
      <c r="E93" s="19">
        <v>160</v>
      </c>
      <c r="F93" s="19">
        <v>320</v>
      </c>
      <c r="G93" s="19">
        <v>640</v>
      </c>
      <c r="H93" s="23">
        <v>1280</v>
      </c>
    </row>
    <row r="94" spans="1:8" ht="31" customHeight="1" x14ac:dyDescent="0.35">
      <c r="A94" s="2" t="s">
        <v>38</v>
      </c>
      <c r="B94" s="10"/>
      <c r="C94" s="25">
        <v>1</v>
      </c>
      <c r="D94" s="25">
        <v>1</v>
      </c>
      <c r="E94" s="25">
        <v>1</v>
      </c>
      <c r="F94" s="25">
        <v>1</v>
      </c>
      <c r="G94" s="25">
        <v>1</v>
      </c>
      <c r="H94" s="24">
        <v>1</v>
      </c>
    </row>
    <row r="95" spans="1:8" ht="31" customHeight="1" x14ac:dyDescent="0.35">
      <c r="A95" s="3" t="s">
        <v>15</v>
      </c>
      <c r="B95" s="11"/>
      <c r="C95" s="28">
        <v>2.92</v>
      </c>
      <c r="D95" s="28">
        <v>6.91</v>
      </c>
      <c r="E95" s="28">
        <v>7.87</v>
      </c>
      <c r="F95" s="28">
        <v>7.76</v>
      </c>
      <c r="G95" s="28">
        <v>7.94</v>
      </c>
      <c r="H95" s="29">
        <v>8.1</v>
      </c>
    </row>
    <row r="96" spans="1:8" ht="31" customHeight="1" x14ac:dyDescent="0.35">
      <c r="A96" s="3" t="s">
        <v>16</v>
      </c>
      <c r="B96" s="11"/>
      <c r="C96" s="28">
        <v>15.65</v>
      </c>
      <c r="D96" s="28">
        <v>46.52</v>
      </c>
      <c r="E96" s="28">
        <v>55.23</v>
      </c>
      <c r="F96" s="28">
        <v>62.79</v>
      </c>
      <c r="G96" s="28">
        <v>67.849999999999994</v>
      </c>
      <c r="H96" s="29">
        <v>71.819999999999993</v>
      </c>
    </row>
    <row r="97" spans="1:8" ht="31" customHeight="1" x14ac:dyDescent="0.35">
      <c r="A97" s="3" t="s">
        <v>17</v>
      </c>
      <c r="B97" s="11"/>
      <c r="C97" s="28">
        <v>111.7</v>
      </c>
      <c r="D97" s="28">
        <v>108.86</v>
      </c>
      <c r="E97" s="28">
        <v>107.78</v>
      </c>
      <c r="F97" s="28">
        <v>113.75</v>
      </c>
      <c r="G97" s="28">
        <v>106.05</v>
      </c>
      <c r="H97" s="29">
        <v>116.23</v>
      </c>
    </row>
    <row r="98" spans="1:8" ht="31" customHeight="1" x14ac:dyDescent="0.35">
      <c r="A98" s="3" t="s">
        <v>34</v>
      </c>
      <c r="B98" s="11"/>
      <c r="C98" s="28">
        <v>32.71</v>
      </c>
      <c r="D98" s="28">
        <v>35.39</v>
      </c>
      <c r="E98" s="28">
        <v>32.700000000000003</v>
      </c>
      <c r="F98" s="28">
        <v>33.479999999999997</v>
      </c>
      <c r="G98" s="28">
        <v>30.07</v>
      </c>
      <c r="H98" s="29">
        <v>34.090000000000003</v>
      </c>
    </row>
    <row r="99" spans="1:8" ht="31" customHeight="1" x14ac:dyDescent="0.35">
      <c r="A99" s="3" t="s">
        <v>52</v>
      </c>
      <c r="B99" s="11"/>
      <c r="C99" s="28">
        <f t="shared" ref="C99:H99" si="28">C97/AVERAGE($C97:$H97)+C98/AVERAGE($C98:$H98)</f>
        <v>1.9977895423003766</v>
      </c>
      <c r="D99" s="28">
        <f t="shared" si="28"/>
        <v>2.0531732336949369</v>
      </c>
      <c r="E99" s="28">
        <f t="shared" si="28"/>
        <v>1.9620852241535487</v>
      </c>
      <c r="F99" s="28">
        <f t="shared" si="28"/>
        <v>2.0395849187247084</v>
      </c>
      <c r="G99" s="28">
        <f t="shared" si="28"/>
        <v>1.8669411420671163</v>
      </c>
      <c r="H99" s="29">
        <f t="shared" si="28"/>
        <v>2.0804259390593138</v>
      </c>
    </row>
    <row r="100" spans="1:8" ht="31" customHeight="1" x14ac:dyDescent="0.35">
      <c r="A100" s="4" t="s">
        <v>64</v>
      </c>
      <c r="B100" s="11"/>
      <c r="C100" s="28"/>
      <c r="D100" s="28"/>
      <c r="E100" s="28"/>
      <c r="F100" s="28"/>
      <c r="G100" s="28"/>
      <c r="H100" s="29"/>
    </row>
    <row r="101" spans="1:8" ht="31" customHeight="1" x14ac:dyDescent="0.35">
      <c r="A101" s="3" t="s">
        <v>19</v>
      </c>
      <c r="B101" s="11"/>
      <c r="C101" s="28">
        <f>C95/C99/($C95/$C99)</f>
        <v>1</v>
      </c>
      <c r="D101" s="28">
        <f t="shared" ref="D101:H101" si="29">D95/D99/($C95/$C99)</f>
        <v>2.3026044382702779</v>
      </c>
      <c r="E101" s="28">
        <f t="shared" si="29"/>
        <v>2.744250481536989</v>
      </c>
      <c r="F101" s="28">
        <f t="shared" si="29"/>
        <v>2.6030757912413915</v>
      </c>
      <c r="G101" s="28">
        <f t="shared" si="29"/>
        <v>2.9097572568572394</v>
      </c>
      <c r="H101" s="29">
        <f t="shared" si="29"/>
        <v>2.6637879062818119</v>
      </c>
    </row>
    <row r="102" spans="1:8" ht="31" customHeight="1" x14ac:dyDescent="0.35">
      <c r="A102" s="11" t="s">
        <v>20</v>
      </c>
      <c r="B102" s="11"/>
      <c r="C102" s="28">
        <f>C96/C99/($C96/$C99)</f>
        <v>1</v>
      </c>
      <c r="D102" s="28">
        <f t="shared" ref="D102:H102" si="30">D96/D99/($C96/$C99)</f>
        <v>2.8923410783790984</v>
      </c>
      <c r="E102" s="28">
        <f t="shared" si="30"/>
        <v>3.5932924882230877</v>
      </c>
      <c r="F102" s="28">
        <f t="shared" si="30"/>
        <v>3.9299233925231145</v>
      </c>
      <c r="G102" s="28">
        <f t="shared" si="30"/>
        <v>4.6393230960886358</v>
      </c>
      <c r="H102" s="29">
        <f t="shared" si="30"/>
        <v>4.406852699823661</v>
      </c>
    </row>
    <row r="103" spans="1:8" ht="31" customHeight="1" x14ac:dyDescent="0.35">
      <c r="A103" s="30" t="s">
        <v>65</v>
      </c>
      <c r="B103" s="11"/>
      <c r="C103" s="28"/>
      <c r="D103" s="28"/>
      <c r="E103" s="28"/>
      <c r="F103" s="28"/>
      <c r="G103" s="28"/>
      <c r="H103" s="29"/>
    </row>
    <row r="104" spans="1:8" ht="31" customHeight="1" x14ac:dyDescent="0.35">
      <c r="A104" s="3" t="s">
        <v>19</v>
      </c>
      <c r="B104" s="11"/>
      <c r="C104" s="28">
        <f>(C101-1)/(AVERAGE($D101,$E101)-1)*($M$7-1)+1</f>
        <v>1</v>
      </c>
      <c r="D104" s="28">
        <f t="shared" ref="D104:H104" si="31">(D101-1)/(AVERAGE($D101,$E101)-1)*($M$7-1)+1</f>
        <v>2.590272560152604</v>
      </c>
      <c r="E104" s="28">
        <f t="shared" si="31"/>
        <v>3.1294520403328279</v>
      </c>
      <c r="F104" s="28">
        <f t="shared" si="31"/>
        <v>2.9571002276342222</v>
      </c>
      <c r="G104" s="28">
        <f t="shared" si="31"/>
        <v>3.3315094536029983</v>
      </c>
      <c r="H104" s="29">
        <f t="shared" si="31"/>
        <v>3.0312200507985096</v>
      </c>
    </row>
    <row r="105" spans="1:8" ht="31" customHeight="1" x14ac:dyDescent="0.35">
      <c r="A105" s="5" t="s">
        <v>20</v>
      </c>
      <c r="B105" s="12"/>
      <c r="C105" s="26">
        <f>(C102-1)/(AVERAGE($D102,$E102)-1)*($M$8-1)+1</f>
        <v>1</v>
      </c>
      <c r="D105" s="26">
        <f t="shared" ref="D105:H105" si="32">(D102-1)/(AVERAGE($D102,$E102)-1)*($M$8-1)+1</f>
        <v>2.6944074158235107</v>
      </c>
      <c r="E105" s="26">
        <f t="shared" si="32"/>
        <v>3.3220412396312846</v>
      </c>
      <c r="F105" s="26">
        <f t="shared" si="32"/>
        <v>3.6234614789096673</v>
      </c>
      <c r="G105" s="26">
        <f t="shared" si="32"/>
        <v>4.2586599281945148</v>
      </c>
      <c r="H105" s="27">
        <f t="shared" si="32"/>
        <v>4.0505052948193292</v>
      </c>
    </row>
    <row r="107" spans="1:8" ht="31" customHeight="1" thickBot="1" x14ac:dyDescent="0.4">
      <c r="A107" s="8" t="s">
        <v>58</v>
      </c>
      <c r="B107" s="9"/>
      <c r="C107" s="15" t="s">
        <v>0</v>
      </c>
      <c r="D107" s="15" t="s">
        <v>1</v>
      </c>
      <c r="E107" s="15" t="s">
        <v>2</v>
      </c>
      <c r="F107" s="15" t="s">
        <v>4</v>
      </c>
      <c r="G107" s="15" t="s">
        <v>5</v>
      </c>
      <c r="H107" s="16" t="s">
        <v>6</v>
      </c>
    </row>
    <row r="108" spans="1:8" ht="31" customHeight="1" thickTop="1" x14ac:dyDescent="0.35">
      <c r="A108" s="2" t="s">
        <v>3</v>
      </c>
      <c r="B108" s="10"/>
      <c r="C108" s="19">
        <v>0</v>
      </c>
      <c r="D108" s="19">
        <v>160</v>
      </c>
      <c r="E108" s="19">
        <v>320</v>
      </c>
      <c r="F108" s="19">
        <v>80</v>
      </c>
      <c r="G108" s="19">
        <v>640</v>
      </c>
      <c r="H108" s="20">
        <v>1280</v>
      </c>
    </row>
    <row r="109" spans="1:8" ht="31" customHeight="1" x14ac:dyDescent="0.35">
      <c r="A109" s="2" t="s">
        <v>38</v>
      </c>
      <c r="B109" s="10"/>
      <c r="C109" s="25">
        <v>1</v>
      </c>
      <c r="D109" s="25">
        <v>1</v>
      </c>
      <c r="E109" s="25">
        <v>1</v>
      </c>
      <c r="F109" s="25">
        <v>1</v>
      </c>
      <c r="G109" s="25">
        <v>1</v>
      </c>
      <c r="H109" s="24">
        <v>1</v>
      </c>
    </row>
    <row r="110" spans="1:8" ht="31" customHeight="1" x14ac:dyDescent="0.35">
      <c r="A110" s="3" t="s">
        <v>15</v>
      </c>
      <c r="B110" s="11"/>
      <c r="C110" s="28">
        <v>2.34</v>
      </c>
      <c r="D110" s="28">
        <v>6.59</v>
      </c>
      <c r="E110" s="28">
        <v>8.3000000000000007</v>
      </c>
      <c r="F110" s="28">
        <v>8.3000000000000007</v>
      </c>
      <c r="G110" s="28">
        <v>7.68</v>
      </c>
      <c r="H110" s="29">
        <v>6.94</v>
      </c>
    </row>
    <row r="111" spans="1:8" ht="31" customHeight="1" x14ac:dyDescent="0.35">
      <c r="A111" s="3" t="s">
        <v>16</v>
      </c>
      <c r="B111" s="11"/>
      <c r="C111" s="28">
        <v>11.61</v>
      </c>
      <c r="D111" s="28">
        <v>39.51</v>
      </c>
      <c r="E111" s="28">
        <v>46.32</v>
      </c>
      <c r="F111" s="28">
        <v>35.79</v>
      </c>
      <c r="G111" s="28">
        <v>53.16</v>
      </c>
      <c r="H111" s="29">
        <v>53.46</v>
      </c>
    </row>
    <row r="112" spans="1:8" ht="31" customHeight="1" x14ac:dyDescent="0.35">
      <c r="A112" s="3" t="s">
        <v>17</v>
      </c>
      <c r="B112" s="11"/>
      <c r="C112" s="28">
        <v>132.27000000000001</v>
      </c>
      <c r="D112" s="28">
        <v>132.77000000000001</v>
      </c>
      <c r="E112" s="28">
        <v>126.87</v>
      </c>
      <c r="F112" s="28">
        <v>132.05000000000001</v>
      </c>
      <c r="G112" s="28">
        <v>134.41</v>
      </c>
      <c r="H112" s="29">
        <v>136.57</v>
      </c>
    </row>
    <row r="113" spans="1:8" ht="31" customHeight="1" x14ac:dyDescent="0.35">
      <c r="A113" s="3" t="s">
        <v>34</v>
      </c>
      <c r="B113" s="11"/>
      <c r="C113" s="28">
        <v>42.28</v>
      </c>
      <c r="D113" s="28">
        <v>42.2</v>
      </c>
      <c r="E113" s="28">
        <v>50.59</v>
      </c>
      <c r="F113" s="28">
        <v>51.01</v>
      </c>
      <c r="G113" s="28">
        <v>50.54</v>
      </c>
      <c r="H113" s="29">
        <v>49.91</v>
      </c>
    </row>
    <row r="114" spans="1:8" ht="31" customHeight="1" x14ac:dyDescent="0.35">
      <c r="A114" s="3" t="s">
        <v>52</v>
      </c>
      <c r="B114" s="11"/>
      <c r="C114" s="28">
        <f t="shared" ref="C114:H114" si="33">C112/AVERAGE($C112:$H112)+C113/AVERAGE($C113:$H113)</f>
        <v>1.8836918164494396</v>
      </c>
      <c r="D114" s="28">
        <f t="shared" si="33"/>
        <v>1.8857904689207192</v>
      </c>
      <c r="E114" s="28">
        <f t="shared" si="33"/>
        <v>2.0169472157443362</v>
      </c>
      <c r="F114" s="28">
        <f t="shared" si="33"/>
        <v>2.0648393966932463</v>
      </c>
      <c r="G114" s="28">
        <f t="shared" si="33"/>
        <v>2.0728101604284626</v>
      </c>
      <c r="H114" s="29">
        <f t="shared" si="33"/>
        <v>2.0759209417637967</v>
      </c>
    </row>
    <row r="115" spans="1:8" ht="31" customHeight="1" x14ac:dyDescent="0.35">
      <c r="A115" s="4" t="s">
        <v>64</v>
      </c>
      <c r="B115" s="11"/>
      <c r="C115" s="28"/>
      <c r="D115" s="28"/>
      <c r="E115" s="28"/>
      <c r="F115" s="28"/>
      <c r="G115" s="28"/>
      <c r="H115" s="29"/>
    </row>
    <row r="116" spans="1:8" ht="31" customHeight="1" x14ac:dyDescent="0.35">
      <c r="A116" s="3" t="s">
        <v>19</v>
      </c>
      <c r="B116" s="11"/>
      <c r="C116" s="28">
        <f>C110/C114/($C110/$C114)</f>
        <v>1</v>
      </c>
      <c r="D116" s="28">
        <f t="shared" ref="D116:H116" si="34">D110/D114/($C110/$C114)</f>
        <v>2.8131051888279486</v>
      </c>
      <c r="E116" s="28">
        <f t="shared" si="34"/>
        <v>3.3126652600130053</v>
      </c>
      <c r="F116" s="28">
        <f t="shared" si="34"/>
        <v>3.2358308271221059</v>
      </c>
      <c r="G116" s="28">
        <f t="shared" si="34"/>
        <v>2.9826046104914195</v>
      </c>
      <c r="H116" s="29">
        <f t="shared" si="34"/>
        <v>2.6911794263133801</v>
      </c>
    </row>
    <row r="117" spans="1:8" ht="31" customHeight="1" x14ac:dyDescent="0.35">
      <c r="A117" s="11" t="s">
        <v>20</v>
      </c>
      <c r="B117" s="11"/>
      <c r="C117" s="28">
        <f>C111/C114/($C111/$C114)</f>
        <v>1</v>
      </c>
      <c r="D117" s="28">
        <f t="shared" ref="D117:H117" si="35">D111/D114/($C111/$C114)</f>
        <v>3.3993135432772212</v>
      </c>
      <c r="E117" s="28">
        <f t="shared" si="35"/>
        <v>3.7260754888753733</v>
      </c>
      <c r="F117" s="28">
        <f t="shared" si="35"/>
        <v>2.8122443428319834</v>
      </c>
      <c r="G117" s="28">
        <f t="shared" si="35"/>
        <v>4.1610513449176567</v>
      </c>
      <c r="H117" s="29">
        <f t="shared" si="35"/>
        <v>4.1782630245945818</v>
      </c>
    </row>
    <row r="118" spans="1:8" ht="31" customHeight="1" x14ac:dyDescent="0.35">
      <c r="A118" s="30" t="s">
        <v>65</v>
      </c>
      <c r="B118" s="11"/>
      <c r="C118" s="28"/>
      <c r="D118" s="28"/>
      <c r="E118" s="28"/>
      <c r="F118" s="28"/>
      <c r="G118" s="28"/>
      <c r="H118" s="29"/>
    </row>
    <row r="119" spans="1:8" ht="31" customHeight="1" x14ac:dyDescent="0.35">
      <c r="A119" s="3" t="s">
        <v>19</v>
      </c>
      <c r="B119" s="11"/>
      <c r="C119" s="28">
        <f>(C116-1)/(AVERAGE($D116,$F116)-1)*($M$7-1)+1</f>
        <v>1</v>
      </c>
      <c r="D119" s="28">
        <f t="shared" ref="D119:H119" si="36">(D116-1)/(AVERAGE($D116,$F116)-1)*($M$7-1)+1</f>
        <v>2.6656849966468563</v>
      </c>
      <c r="E119" s="28">
        <f t="shared" si="36"/>
        <v>3.1246267726806494</v>
      </c>
      <c r="F119" s="28">
        <f t="shared" si="36"/>
        <v>3.0540396038385746</v>
      </c>
      <c r="G119" s="28">
        <f t="shared" si="36"/>
        <v>2.8214027373189641</v>
      </c>
      <c r="H119" s="29">
        <f t="shared" si="36"/>
        <v>2.5536727898666598</v>
      </c>
    </row>
    <row r="120" spans="1:8" ht="31" customHeight="1" x14ac:dyDescent="0.35">
      <c r="A120" s="5" t="s">
        <v>20</v>
      </c>
      <c r="B120" s="12"/>
      <c r="C120" s="26">
        <f>(C117-1)/(AVERAGE($D117,$F117)-1)*($M$8-1)+1</f>
        <v>1</v>
      </c>
      <c r="D120" s="26">
        <f t="shared" ref="D120:H120" si="37">(D117-1)/(AVERAGE($D117,$F117)-1)*($M$8-1)+1</f>
        <v>3.2881603234505317</v>
      </c>
      <c r="E120" s="26">
        <f t="shared" si="37"/>
        <v>3.5997843382551711</v>
      </c>
      <c r="F120" s="26">
        <f t="shared" si="37"/>
        <v>2.7282883320042632</v>
      </c>
      <c r="G120" s="26">
        <f t="shared" si="37"/>
        <v>4.014609027693389</v>
      </c>
      <c r="H120" s="27">
        <f t="shared" si="37"/>
        <v>4.0310233402983542</v>
      </c>
    </row>
    <row r="122" spans="1:8" ht="31" customHeight="1" thickBot="1" x14ac:dyDescent="0.4">
      <c r="A122" s="8" t="s">
        <v>59</v>
      </c>
      <c r="B122" s="9"/>
      <c r="C122" s="15" t="s">
        <v>0</v>
      </c>
      <c r="D122" s="15" t="s">
        <v>1</v>
      </c>
      <c r="E122" s="15" t="s">
        <v>2</v>
      </c>
      <c r="F122" s="15" t="s">
        <v>4</v>
      </c>
      <c r="G122" s="15" t="s">
        <v>5</v>
      </c>
      <c r="H122" s="16" t="s">
        <v>6</v>
      </c>
    </row>
    <row r="123" spans="1:8" ht="31" customHeight="1" thickTop="1" x14ac:dyDescent="0.35">
      <c r="A123" s="2" t="s">
        <v>3</v>
      </c>
      <c r="B123" s="10"/>
      <c r="C123" s="19">
        <v>0</v>
      </c>
      <c r="D123" s="19">
        <v>80</v>
      </c>
      <c r="E123" s="19">
        <v>1280</v>
      </c>
      <c r="F123" s="19">
        <v>640</v>
      </c>
      <c r="G123" s="19">
        <v>160</v>
      </c>
      <c r="H123" s="20">
        <v>320</v>
      </c>
    </row>
    <row r="124" spans="1:8" ht="31" customHeight="1" x14ac:dyDescent="0.35">
      <c r="A124" s="2" t="s">
        <v>38</v>
      </c>
      <c r="B124" s="10"/>
      <c r="C124" s="25">
        <v>1</v>
      </c>
      <c r="D124" s="25">
        <v>1</v>
      </c>
      <c r="E124" s="25">
        <v>1</v>
      </c>
      <c r="F124" s="25">
        <v>1</v>
      </c>
      <c r="G124" s="25">
        <v>1</v>
      </c>
      <c r="H124" s="24">
        <v>1</v>
      </c>
    </row>
    <row r="125" spans="1:8" ht="31" customHeight="1" x14ac:dyDescent="0.35">
      <c r="A125" s="3" t="s">
        <v>15</v>
      </c>
      <c r="B125" s="11"/>
      <c r="C125" s="28">
        <v>3.41</v>
      </c>
      <c r="D125" s="28">
        <v>8.7799999999999994</v>
      </c>
      <c r="E125" s="28">
        <v>10.210000000000001</v>
      </c>
      <c r="F125" s="28">
        <v>9.73</v>
      </c>
      <c r="G125" s="28">
        <v>10.74</v>
      </c>
      <c r="H125" s="29">
        <v>9.2899999999999991</v>
      </c>
    </row>
    <row r="126" spans="1:8" ht="31" customHeight="1" x14ac:dyDescent="0.35">
      <c r="A126" s="3" t="s">
        <v>16</v>
      </c>
      <c r="B126" s="11"/>
      <c r="C126" s="28">
        <v>13.51</v>
      </c>
      <c r="D126" s="28">
        <v>42.44</v>
      </c>
      <c r="E126" s="28">
        <v>67.58</v>
      </c>
      <c r="F126" s="28">
        <v>59.34</v>
      </c>
      <c r="G126" s="28">
        <v>49.53</v>
      </c>
      <c r="H126" s="29">
        <v>52.6</v>
      </c>
    </row>
    <row r="127" spans="1:8" ht="31" customHeight="1" x14ac:dyDescent="0.35">
      <c r="A127" s="3" t="s">
        <v>17</v>
      </c>
      <c r="B127" s="11"/>
      <c r="C127" s="28">
        <v>127.95</v>
      </c>
      <c r="D127" s="28">
        <v>140.30000000000001</v>
      </c>
      <c r="E127" s="28">
        <v>141.21</v>
      </c>
      <c r="F127" s="28">
        <v>139.72</v>
      </c>
      <c r="G127" s="28">
        <v>147.68</v>
      </c>
      <c r="H127" s="29">
        <v>145.16999999999999</v>
      </c>
    </row>
    <row r="128" spans="1:8" ht="31" customHeight="1" x14ac:dyDescent="0.35">
      <c r="A128" s="3" t="s">
        <v>34</v>
      </c>
      <c r="B128" s="11"/>
      <c r="C128" s="28">
        <v>51.05</v>
      </c>
      <c r="D128" s="28">
        <v>47.21</v>
      </c>
      <c r="E128" s="28">
        <v>50.13</v>
      </c>
      <c r="F128" s="28">
        <v>48.54</v>
      </c>
      <c r="G128" s="28">
        <v>52.76</v>
      </c>
      <c r="H128" s="29">
        <v>50.76</v>
      </c>
    </row>
    <row r="129" spans="1:8" ht="31" customHeight="1" x14ac:dyDescent="0.35">
      <c r="A129" s="3" t="s">
        <v>52</v>
      </c>
      <c r="B129" s="11"/>
      <c r="C129" s="28">
        <f t="shared" ref="C129:H129" si="38">C127/AVERAGE($C127:$H127)+C128/AVERAGE($C128:$H128)</f>
        <v>1.9311960292522039</v>
      </c>
      <c r="D129" s="28">
        <f t="shared" si="38"/>
        <v>1.9425126718553694</v>
      </c>
      <c r="E129" s="28">
        <f t="shared" si="38"/>
        <v>2.0073095325955173</v>
      </c>
      <c r="F129" s="28">
        <f t="shared" si="38"/>
        <v>1.9649399622405281</v>
      </c>
      <c r="G129" s="28">
        <f t="shared" si="38"/>
        <v>2.1059336212123037</v>
      </c>
      <c r="H129" s="29">
        <f t="shared" si="38"/>
        <v>2.0481081828440786</v>
      </c>
    </row>
    <row r="130" spans="1:8" ht="31" customHeight="1" x14ac:dyDescent="0.35">
      <c r="A130" s="4" t="s">
        <v>64</v>
      </c>
      <c r="B130" s="11"/>
      <c r="C130" s="28"/>
      <c r="D130" s="28"/>
      <c r="E130" s="28"/>
      <c r="F130" s="28"/>
      <c r="G130" s="28"/>
      <c r="H130" s="29"/>
    </row>
    <row r="131" spans="1:8" ht="31" customHeight="1" x14ac:dyDescent="0.35">
      <c r="A131" s="3" t="s">
        <v>19</v>
      </c>
      <c r="B131" s="11"/>
      <c r="C131" s="28">
        <f>C125/C129/($C125/$C129)</f>
        <v>1</v>
      </c>
      <c r="D131" s="28">
        <f t="shared" ref="D131:H131" si="39">D125/D129/($C125/$C129)</f>
        <v>2.5597799682383955</v>
      </c>
      <c r="E131" s="28">
        <f t="shared" si="39"/>
        <v>2.8806027824477036</v>
      </c>
      <c r="F131" s="28">
        <f t="shared" si="39"/>
        <v>2.8043714415931582</v>
      </c>
      <c r="G131" s="28">
        <f t="shared" si="39"/>
        <v>2.8882287319784652</v>
      </c>
      <c r="H131" s="29">
        <f t="shared" si="39"/>
        <v>2.5688266734166803</v>
      </c>
    </row>
    <row r="132" spans="1:8" ht="31" customHeight="1" x14ac:dyDescent="0.35">
      <c r="A132" s="11" t="s">
        <v>20</v>
      </c>
      <c r="B132" s="11"/>
      <c r="C132" s="28">
        <f>C126/C129/($C126/$C129)</f>
        <v>1</v>
      </c>
      <c r="D132" s="28">
        <f t="shared" ref="D132:H132" si="40">D126/D129/($C126/$C129)</f>
        <v>3.1230758024128584</v>
      </c>
      <c r="E132" s="28">
        <f t="shared" si="40"/>
        <v>4.8125455290052628</v>
      </c>
      <c r="F132" s="28">
        <f t="shared" si="40"/>
        <v>4.3168729537901633</v>
      </c>
      <c r="G132" s="28">
        <f t="shared" si="40"/>
        <v>3.3619764007734561</v>
      </c>
      <c r="H132" s="29">
        <f t="shared" si="40"/>
        <v>3.6711646446483153</v>
      </c>
    </row>
    <row r="133" spans="1:8" ht="31" customHeight="1" x14ac:dyDescent="0.35">
      <c r="A133" s="30" t="s">
        <v>65</v>
      </c>
      <c r="B133" s="11"/>
      <c r="C133" s="28"/>
      <c r="D133" s="28"/>
      <c r="E133" s="28"/>
      <c r="F133" s="28"/>
      <c r="G133" s="28"/>
      <c r="H133" s="29"/>
    </row>
    <row r="134" spans="1:8" ht="31" customHeight="1" x14ac:dyDescent="0.35">
      <c r="A134" s="3" t="s">
        <v>19</v>
      </c>
      <c r="B134" s="11"/>
      <c r="C134" s="28">
        <f>(C131-1)/(AVERAGE($D131,$G131)-1)*($M$7-1)+1</f>
        <v>1</v>
      </c>
      <c r="D134" s="28">
        <f t="shared" ref="D134:H134" si="41">(D131-1)/(AVERAGE($D131,$G131)-1)*($M$7-1)+1</f>
        <v>2.6826964267334459</v>
      </c>
      <c r="E134" s="28">
        <f t="shared" si="41"/>
        <v>3.0288012710559893</v>
      </c>
      <c r="F134" s="28">
        <f t="shared" si="41"/>
        <v>2.9465626172246315</v>
      </c>
      <c r="G134" s="28">
        <f t="shared" si="41"/>
        <v>3.037028173751986</v>
      </c>
      <c r="H134" s="29">
        <f t="shared" si="41"/>
        <v>2.6924560459022979</v>
      </c>
    </row>
    <row r="135" spans="1:8" ht="31" customHeight="1" x14ac:dyDescent="0.35">
      <c r="A135" s="5" t="s">
        <v>20</v>
      </c>
      <c r="B135" s="12"/>
      <c r="C135" s="26">
        <f>(C132-1)/(AVERAGE($D132,$G132)-1)*($M$8-1)+1</f>
        <v>1</v>
      </c>
      <c r="D135" s="26">
        <f t="shared" ref="D135:H135" si="42">(D132-1)/(AVERAGE($D132,$G132)-1)*($M$8-1)+1</f>
        <v>2.9012543367882628</v>
      </c>
      <c r="E135" s="26">
        <f t="shared" si="42"/>
        <v>4.4142062723271405</v>
      </c>
      <c r="F135" s="26">
        <f t="shared" si="42"/>
        <v>3.9703221527946755</v>
      </c>
      <c r="G135" s="26">
        <f t="shared" si="42"/>
        <v>3.1151943186665316</v>
      </c>
      <c r="H135" s="27">
        <f t="shared" si="42"/>
        <v>3.392078209897802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50" zoomScaleNormal="50" workbookViewId="0">
      <selection activeCell="L26" sqref="L26"/>
    </sheetView>
  </sheetViews>
  <sheetFormatPr defaultColWidth="9.1796875" defaultRowHeight="31" customHeight="1" x14ac:dyDescent="0.35"/>
  <cols>
    <col min="1" max="1" width="40.453125" style="7" customWidth="1"/>
    <col min="2" max="2" width="9.1796875" style="7"/>
    <col min="3" max="9" width="9.81640625" style="7" bestFit="1" customWidth="1"/>
    <col min="10" max="16384" width="9.1796875" style="7"/>
  </cols>
  <sheetData>
    <row r="1" spans="1:10" ht="31" customHeight="1" x14ac:dyDescent="0.35">
      <c r="A1" s="6" t="s">
        <v>24</v>
      </c>
    </row>
    <row r="2" spans="1:10" ht="31" customHeight="1" x14ac:dyDescent="0.35">
      <c r="A2" s="7" t="s">
        <v>25</v>
      </c>
    </row>
    <row r="3" spans="1:10" ht="31" customHeight="1" x14ac:dyDescent="0.35">
      <c r="A3" s="7" t="s">
        <v>26</v>
      </c>
    </row>
    <row r="4" spans="1:10" ht="31" customHeight="1" x14ac:dyDescent="0.35">
      <c r="A4" s="7" t="s">
        <v>43</v>
      </c>
    </row>
    <row r="5" spans="1:10" ht="31" customHeight="1" x14ac:dyDescent="0.35">
      <c r="C5" s="14"/>
      <c r="D5" s="14"/>
      <c r="E5" s="14"/>
      <c r="F5" s="14"/>
      <c r="G5" s="14"/>
      <c r="H5" s="14"/>
      <c r="I5" s="14"/>
      <c r="J5" s="14"/>
    </row>
    <row r="6" spans="1:10" ht="31" customHeight="1" thickBot="1" x14ac:dyDescent="0.4">
      <c r="A6" s="8" t="s">
        <v>40</v>
      </c>
      <c r="B6" s="9"/>
      <c r="C6" s="15" t="s">
        <v>0</v>
      </c>
      <c r="D6" s="15" t="s">
        <v>1</v>
      </c>
      <c r="E6" s="15" t="s">
        <v>2</v>
      </c>
      <c r="F6" s="15" t="s">
        <v>4</v>
      </c>
      <c r="G6" s="15" t="s">
        <v>5</v>
      </c>
      <c r="H6" s="15" t="s">
        <v>6</v>
      </c>
      <c r="I6" s="16" t="s">
        <v>7</v>
      </c>
      <c r="J6" s="14"/>
    </row>
    <row r="7" spans="1:10" ht="31" customHeight="1" thickTop="1" x14ac:dyDescent="0.35">
      <c r="A7" s="2" t="s">
        <v>10</v>
      </c>
      <c r="B7" s="11"/>
      <c r="C7" s="40" t="s">
        <v>39</v>
      </c>
      <c r="D7" s="41"/>
      <c r="E7" s="37" t="s">
        <v>10</v>
      </c>
      <c r="F7" s="38"/>
      <c r="G7" s="38"/>
      <c r="H7" s="38"/>
      <c r="I7" s="39"/>
      <c r="J7" s="14"/>
    </row>
    <row r="8" spans="1:10" ht="31" customHeight="1" x14ac:dyDescent="0.35">
      <c r="A8" s="3" t="s">
        <v>9</v>
      </c>
      <c r="B8" s="11"/>
      <c r="C8" s="17">
        <v>0</v>
      </c>
      <c r="D8" s="17">
        <v>4</v>
      </c>
      <c r="E8" s="17">
        <v>0</v>
      </c>
      <c r="F8" s="17">
        <v>1</v>
      </c>
      <c r="G8" s="17">
        <v>2</v>
      </c>
      <c r="H8" s="17">
        <v>3</v>
      </c>
      <c r="I8" s="18">
        <v>4</v>
      </c>
      <c r="J8" s="14"/>
    </row>
    <row r="9" spans="1:10" ht="31" customHeight="1" x14ac:dyDescent="0.35">
      <c r="A9" s="3" t="s">
        <v>33</v>
      </c>
      <c r="B9" s="11"/>
      <c r="C9" s="28">
        <v>0.33</v>
      </c>
      <c r="D9" s="28">
        <v>4.4000000000000004</v>
      </c>
      <c r="E9" s="28">
        <v>0.56000000000000005</v>
      </c>
      <c r="F9" s="28">
        <v>3.02</v>
      </c>
      <c r="G9" s="28">
        <v>4.08</v>
      </c>
      <c r="H9" s="28">
        <v>4.3099999999999996</v>
      </c>
      <c r="I9" s="29">
        <v>4.8099999999999996</v>
      </c>
      <c r="J9" s="14"/>
    </row>
    <row r="10" spans="1:10" ht="31" customHeight="1" x14ac:dyDescent="0.35">
      <c r="A10" s="3" t="s">
        <v>34</v>
      </c>
      <c r="B10" s="11"/>
      <c r="C10" s="28">
        <v>13.22</v>
      </c>
      <c r="D10" s="28">
        <v>12.34</v>
      </c>
      <c r="E10" s="28">
        <v>16.18</v>
      </c>
      <c r="F10" s="28">
        <v>13.79</v>
      </c>
      <c r="G10" s="28">
        <v>13.66</v>
      </c>
      <c r="H10" s="28">
        <v>18.46</v>
      </c>
      <c r="I10" s="29">
        <v>17.71</v>
      </c>
      <c r="J10" s="14"/>
    </row>
    <row r="11" spans="1:10" ht="31" customHeight="1" x14ac:dyDescent="0.35">
      <c r="A11" s="4" t="s">
        <v>18</v>
      </c>
      <c r="B11" s="11"/>
      <c r="C11" s="28"/>
      <c r="D11" s="28"/>
      <c r="E11" s="28"/>
      <c r="F11" s="28"/>
      <c r="G11" s="28"/>
      <c r="H11" s="28"/>
      <c r="I11" s="29"/>
      <c r="J11" s="14"/>
    </row>
    <row r="12" spans="1:10" ht="31" customHeight="1" x14ac:dyDescent="0.35">
      <c r="A12" s="5" t="s">
        <v>8</v>
      </c>
      <c r="B12" s="12"/>
      <c r="C12" s="26">
        <f>C9/C10/($E9/$E10)</f>
        <v>0.72122865787767443</v>
      </c>
      <c r="D12" s="26">
        <f t="shared" ref="D12:I12" si="0">D9/D10/($E9/$E10)</f>
        <v>10.302153276221347</v>
      </c>
      <c r="E12" s="26">
        <f t="shared" si="0"/>
        <v>1</v>
      </c>
      <c r="F12" s="26">
        <f t="shared" si="0"/>
        <v>6.3275147622500771</v>
      </c>
      <c r="G12" s="26">
        <f t="shared" si="0"/>
        <v>8.6297845638987649</v>
      </c>
      <c r="H12" s="26">
        <f t="shared" si="0"/>
        <v>6.7458404271784538</v>
      </c>
      <c r="I12" s="26">
        <f t="shared" si="0"/>
        <v>7.8472412680487187</v>
      </c>
      <c r="J12" s="14"/>
    </row>
    <row r="13" spans="1:10" ht="31" customHeight="1" x14ac:dyDescent="0.35">
      <c r="C13" s="14"/>
      <c r="D13" s="14"/>
      <c r="E13" s="14"/>
      <c r="F13" s="14"/>
      <c r="G13" s="14"/>
      <c r="H13" s="14"/>
      <c r="I13" s="14"/>
      <c r="J13" s="14"/>
    </row>
    <row r="14" spans="1:10" ht="31" customHeight="1" thickBot="1" x14ac:dyDescent="0.4">
      <c r="A14" s="8" t="s">
        <v>41</v>
      </c>
      <c r="B14" s="9"/>
      <c r="C14" s="15" t="s">
        <v>0</v>
      </c>
      <c r="D14" s="15" t="s">
        <v>1</v>
      </c>
      <c r="E14" s="15" t="s">
        <v>2</v>
      </c>
      <c r="F14" s="15" t="s">
        <v>4</v>
      </c>
      <c r="G14" s="15" t="s">
        <v>5</v>
      </c>
      <c r="H14" s="15" t="s">
        <v>6</v>
      </c>
      <c r="I14" s="16" t="s">
        <v>7</v>
      </c>
      <c r="J14" s="14"/>
    </row>
    <row r="15" spans="1:10" ht="31" customHeight="1" thickTop="1" x14ac:dyDescent="0.35">
      <c r="A15" s="2" t="s">
        <v>10</v>
      </c>
      <c r="B15" s="11"/>
      <c r="C15" s="40" t="s">
        <v>39</v>
      </c>
      <c r="D15" s="41"/>
      <c r="E15" s="37" t="s">
        <v>10</v>
      </c>
      <c r="F15" s="38"/>
      <c r="G15" s="38"/>
      <c r="H15" s="38"/>
      <c r="I15" s="39"/>
      <c r="J15" s="14"/>
    </row>
    <row r="16" spans="1:10" ht="31" customHeight="1" x14ac:dyDescent="0.35">
      <c r="A16" s="3" t="s">
        <v>9</v>
      </c>
      <c r="B16" s="11"/>
      <c r="C16" s="17">
        <v>0</v>
      </c>
      <c r="D16" s="17">
        <v>4</v>
      </c>
      <c r="E16" s="17">
        <v>0</v>
      </c>
      <c r="F16" s="17">
        <v>0.2</v>
      </c>
      <c r="G16" s="17">
        <v>0.5</v>
      </c>
      <c r="H16" s="17">
        <v>1</v>
      </c>
      <c r="I16" s="18">
        <v>4</v>
      </c>
      <c r="J16" s="14"/>
    </row>
    <row r="17" spans="1:10" ht="31" customHeight="1" x14ac:dyDescent="0.35">
      <c r="A17" s="3" t="s">
        <v>33</v>
      </c>
      <c r="B17" s="11"/>
      <c r="C17" s="17">
        <v>16000</v>
      </c>
      <c r="D17" s="17">
        <v>126000</v>
      </c>
      <c r="E17" s="17">
        <v>15800</v>
      </c>
      <c r="F17" s="17">
        <v>29200</v>
      </c>
      <c r="G17" s="17">
        <v>40300</v>
      </c>
      <c r="H17" s="17">
        <v>74200</v>
      </c>
      <c r="I17" s="18">
        <v>120000</v>
      </c>
      <c r="J17" s="14"/>
    </row>
    <row r="18" spans="1:10" ht="31" customHeight="1" x14ac:dyDescent="0.35">
      <c r="A18" s="3" t="s">
        <v>34</v>
      </c>
      <c r="B18" s="11"/>
      <c r="C18" s="17">
        <v>643000</v>
      </c>
      <c r="D18" s="17">
        <v>688000</v>
      </c>
      <c r="E18" s="17">
        <v>424000</v>
      </c>
      <c r="F18" s="17">
        <v>422000</v>
      </c>
      <c r="G18" s="17">
        <v>419000</v>
      </c>
      <c r="H18" s="17">
        <v>465000</v>
      </c>
      <c r="I18" s="18">
        <v>471000</v>
      </c>
      <c r="J18" s="14"/>
    </row>
    <row r="19" spans="1:10" ht="31" customHeight="1" x14ac:dyDescent="0.35">
      <c r="A19" s="4" t="s">
        <v>18</v>
      </c>
      <c r="B19" s="11"/>
      <c r="C19" s="17"/>
      <c r="D19" s="17"/>
      <c r="E19" s="17"/>
      <c r="F19" s="17"/>
      <c r="G19" s="17"/>
      <c r="H19" s="17"/>
      <c r="I19" s="18"/>
      <c r="J19" s="14"/>
    </row>
    <row r="20" spans="1:10" ht="31" customHeight="1" x14ac:dyDescent="0.35">
      <c r="A20" s="5" t="s">
        <v>8</v>
      </c>
      <c r="B20" s="12"/>
      <c r="C20" s="26">
        <f>C17/C18/($E17/$E18)</f>
        <v>0.66775596984073859</v>
      </c>
      <c r="D20" s="26">
        <f t="shared" ref="D20:I20" si="1">D17/D18/($E17/$E18)</f>
        <v>4.9146305563732708</v>
      </c>
      <c r="E20" s="26">
        <f t="shared" si="1"/>
        <v>1</v>
      </c>
      <c r="F20" s="26">
        <f t="shared" si="1"/>
        <v>1.856860039594457</v>
      </c>
      <c r="G20" s="26">
        <f t="shared" si="1"/>
        <v>2.5810700583063957</v>
      </c>
      <c r="H20" s="26">
        <f t="shared" si="1"/>
        <v>4.2821287600381108</v>
      </c>
      <c r="I20" s="26">
        <f t="shared" si="1"/>
        <v>6.8370555510763529</v>
      </c>
      <c r="J20" s="14"/>
    </row>
    <row r="21" spans="1:10" ht="31" customHeight="1" x14ac:dyDescent="0.35">
      <c r="C21" s="14"/>
      <c r="D21" s="14"/>
      <c r="E21" s="14"/>
      <c r="F21" s="14"/>
      <c r="G21" s="14"/>
      <c r="H21" s="14"/>
      <c r="I21" s="14"/>
      <c r="J21" s="14"/>
    </row>
    <row r="22" spans="1:10" ht="31" customHeight="1" thickBot="1" x14ac:dyDescent="0.4">
      <c r="A22" s="8" t="s">
        <v>42</v>
      </c>
      <c r="B22" s="9"/>
      <c r="C22" s="15" t="s">
        <v>0</v>
      </c>
      <c r="D22" s="15" t="s">
        <v>1</v>
      </c>
      <c r="E22" s="15" t="s">
        <v>2</v>
      </c>
      <c r="F22" s="15" t="s">
        <v>4</v>
      </c>
      <c r="G22" s="15" t="s">
        <v>5</v>
      </c>
      <c r="H22" s="16" t="s">
        <v>6</v>
      </c>
      <c r="I22" s="14"/>
      <c r="J22" s="14"/>
    </row>
    <row r="23" spans="1:10" ht="31" customHeight="1" thickTop="1" x14ac:dyDescent="0.35">
      <c r="A23" s="2" t="s">
        <v>10</v>
      </c>
      <c r="B23" s="10"/>
      <c r="C23" s="17" t="s">
        <v>39</v>
      </c>
      <c r="D23" s="37" t="s">
        <v>10</v>
      </c>
      <c r="E23" s="38"/>
      <c r="F23" s="38"/>
      <c r="G23" s="38"/>
      <c r="H23" s="39"/>
      <c r="I23" s="14"/>
      <c r="J23" s="14"/>
    </row>
    <row r="24" spans="1:10" ht="31" customHeight="1" x14ac:dyDescent="0.35">
      <c r="A24" s="3" t="s">
        <v>9</v>
      </c>
      <c r="B24" s="11"/>
      <c r="C24" s="17">
        <v>0</v>
      </c>
      <c r="D24" s="17">
        <v>0</v>
      </c>
      <c r="E24" s="17">
        <v>1</v>
      </c>
      <c r="F24" s="17">
        <v>2</v>
      </c>
      <c r="G24" s="17">
        <v>3</v>
      </c>
      <c r="H24" s="18">
        <v>4</v>
      </c>
      <c r="I24" s="14"/>
      <c r="J24" s="14"/>
    </row>
    <row r="25" spans="1:10" ht="31" customHeight="1" x14ac:dyDescent="0.35">
      <c r="A25" s="3" t="s">
        <v>33</v>
      </c>
      <c r="B25" s="11"/>
      <c r="C25" s="28">
        <v>0.54</v>
      </c>
      <c r="D25" s="28">
        <v>0.46</v>
      </c>
      <c r="E25" s="28">
        <v>2.94</v>
      </c>
      <c r="F25" s="28">
        <v>3.81</v>
      </c>
      <c r="G25" s="28">
        <v>4.1100000000000003</v>
      </c>
      <c r="H25" s="29">
        <v>4.8600000000000003</v>
      </c>
      <c r="I25" s="14"/>
      <c r="J25" s="14"/>
    </row>
    <row r="26" spans="1:10" ht="31" customHeight="1" x14ac:dyDescent="0.35">
      <c r="A26" s="3" t="s">
        <v>34</v>
      </c>
      <c r="B26" s="11"/>
      <c r="C26" s="28">
        <v>11.14</v>
      </c>
      <c r="D26" s="28">
        <v>8.42</v>
      </c>
      <c r="E26" s="28">
        <v>8.8800000000000008</v>
      </c>
      <c r="F26" s="28">
        <v>9.19</v>
      </c>
      <c r="G26" s="28">
        <v>9.74</v>
      </c>
      <c r="H26" s="29">
        <v>10.84</v>
      </c>
      <c r="I26" s="14"/>
      <c r="J26" s="14"/>
    </row>
    <row r="27" spans="1:10" ht="31" customHeight="1" x14ac:dyDescent="0.35">
      <c r="A27" s="4" t="s">
        <v>18</v>
      </c>
      <c r="B27" s="11"/>
      <c r="C27" s="28"/>
      <c r="D27" s="28"/>
      <c r="E27" s="28"/>
      <c r="F27" s="28"/>
      <c r="G27" s="28"/>
      <c r="H27" s="29"/>
      <c r="I27" s="14"/>
      <c r="J27" s="14"/>
    </row>
    <row r="28" spans="1:10" ht="31" customHeight="1" x14ac:dyDescent="0.35">
      <c r="A28" s="5" t="s">
        <v>8</v>
      </c>
      <c r="B28" s="12"/>
      <c r="C28" s="26">
        <f>C25/C26/($D25/$D26)</f>
        <v>0.88728436499882912</v>
      </c>
      <c r="D28" s="26">
        <f t="shared" ref="D28:H28" si="2">D25/D26/($D25/$D26)</f>
        <v>1</v>
      </c>
      <c r="E28" s="26">
        <f t="shared" si="2"/>
        <v>6.0602232667450044</v>
      </c>
      <c r="F28" s="26">
        <f t="shared" si="2"/>
        <v>7.5886360410654303</v>
      </c>
      <c r="G28" s="26">
        <f t="shared" si="2"/>
        <v>7.7239085795911082</v>
      </c>
      <c r="H28" s="26">
        <f t="shared" si="2"/>
        <v>8.206561848227178</v>
      </c>
      <c r="I28" s="14"/>
      <c r="J28" s="14"/>
    </row>
  </sheetData>
  <mergeCells count="5">
    <mergeCell ref="E7:I7"/>
    <mergeCell ref="C7:D7"/>
    <mergeCell ref="E15:I15"/>
    <mergeCell ref="C15:D15"/>
    <mergeCell ref="D23:H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Figure3A</vt:lpstr>
      <vt:lpstr>Figure 3B</vt:lpstr>
      <vt:lpstr>Figure 3C</vt:lpstr>
      <vt:lpstr>Figure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NUNNS</dc:creator>
  <cp:lastModifiedBy>Windows User</cp:lastModifiedBy>
  <dcterms:created xsi:type="dcterms:W3CDTF">2017-11-25T18:16:31Z</dcterms:created>
  <dcterms:modified xsi:type="dcterms:W3CDTF">2018-08-17T22:02:27Z</dcterms:modified>
</cp:coreProperties>
</file>